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charts/chart151.xml" ContentType="application/vnd.openxmlformats-officedocument.drawingml.chart+xml"/>
  <Override PartName="/xl/charts/chart152.xml" ContentType="application/vnd.openxmlformats-officedocument.drawingml.chart+xml"/>
  <Override PartName="/xl/charts/chart153.xml" ContentType="application/vnd.openxmlformats-officedocument.drawingml.chart+xml"/>
  <Override PartName="/xl/charts/chart154.xml" ContentType="application/vnd.openxmlformats-officedocument.drawingml.chart+xml"/>
  <Override PartName="/xl/charts/chart155.xml" ContentType="application/vnd.openxmlformats-officedocument.drawingml.chart+xml"/>
  <Override PartName="/xl/charts/chart156.xml" ContentType="application/vnd.openxmlformats-officedocument.drawingml.chart+xml"/>
  <Override PartName="/xl/charts/chart157.xml" ContentType="application/vnd.openxmlformats-officedocument.drawingml.chart+xml"/>
  <Override PartName="/xl/charts/chart158.xml" ContentType="application/vnd.openxmlformats-officedocument.drawingml.chart+xml"/>
  <Override PartName="/xl/charts/chart159.xml" ContentType="application/vnd.openxmlformats-officedocument.drawingml.chart+xml"/>
  <Override PartName="/xl/charts/chart160.xml" ContentType="application/vnd.openxmlformats-officedocument.drawingml.chart+xml"/>
  <Override PartName="/xl/drawings/drawing3.xml" ContentType="application/vnd.openxmlformats-officedocument.drawing+xml"/>
  <Override PartName="/xl/charts/chart161.xml" ContentType="application/vnd.openxmlformats-officedocument.drawingml.chart+xml"/>
  <Override PartName="/xl/charts/chart162.xml" ContentType="application/vnd.openxmlformats-officedocument.drawingml.chart+xml"/>
  <Override PartName="/xl/charts/chart163.xml" ContentType="application/vnd.openxmlformats-officedocument.drawingml.chart+xml"/>
  <Override PartName="/xl/charts/chart164.xml" ContentType="application/vnd.openxmlformats-officedocument.drawingml.chart+xml"/>
  <Override PartName="/xl/charts/chart165.xml" ContentType="application/vnd.openxmlformats-officedocument.drawingml.chart+xml"/>
  <Override PartName="/xl/charts/chart166.xml" ContentType="application/vnd.openxmlformats-officedocument.drawingml.chart+xml"/>
  <Override PartName="/xl/charts/chart167.xml" ContentType="application/vnd.openxmlformats-officedocument.drawingml.chart+xml"/>
  <Override PartName="/xl/charts/chart168.xml" ContentType="application/vnd.openxmlformats-officedocument.drawingml.chart+xml"/>
  <Override PartName="/xl/charts/chart169.xml" ContentType="application/vnd.openxmlformats-officedocument.drawingml.chart+xml"/>
  <Override PartName="/xl/charts/chart170.xml" ContentType="application/vnd.openxmlformats-officedocument.drawingml.chart+xml"/>
  <Override PartName="/xl/charts/chart171.xml" ContentType="application/vnd.openxmlformats-officedocument.drawingml.chart+xml"/>
  <Override PartName="/xl/charts/chart172.xml" ContentType="application/vnd.openxmlformats-officedocument.drawingml.chart+xml"/>
  <Override PartName="/xl/charts/chart173.xml" ContentType="application/vnd.openxmlformats-officedocument.drawingml.chart+xml"/>
  <Override PartName="/xl/drawings/drawing4.xml" ContentType="application/vnd.openxmlformats-officedocument.drawing+xml"/>
  <Override PartName="/xl/charts/chart174.xml" ContentType="application/vnd.openxmlformats-officedocument.drawingml.chart+xml"/>
  <Override PartName="/xl/charts/chart175.xml" ContentType="application/vnd.openxmlformats-officedocument.drawingml.chart+xml"/>
  <Override PartName="/xl/charts/chart176.xml" ContentType="application/vnd.openxmlformats-officedocument.drawingml.chart+xml"/>
  <Override PartName="/xl/charts/chart177.xml" ContentType="application/vnd.openxmlformats-officedocument.drawingml.chart+xml"/>
  <Override PartName="/xl/charts/chart178.xml" ContentType="application/vnd.openxmlformats-officedocument.drawingml.chart+xml"/>
  <Override PartName="/xl/charts/chart179.xml" ContentType="application/vnd.openxmlformats-officedocument.drawingml.chart+xml"/>
  <Override PartName="/xl/drawings/drawing5.xml" ContentType="application/vnd.openxmlformats-officedocument.drawing+xml"/>
  <Override PartName="/xl/charts/chart180.xml" ContentType="application/vnd.openxmlformats-officedocument.drawingml.chart+xml"/>
  <Override PartName="/xl/charts/chart181.xml" ContentType="application/vnd.openxmlformats-officedocument.drawingml.chart+xml"/>
  <Override PartName="/xl/charts/chart182.xml" ContentType="application/vnd.openxmlformats-officedocument.drawingml.chart+xml"/>
  <Override PartName="/xl/drawings/drawing6.xml" ContentType="application/vnd.openxmlformats-officedocument.drawing+xml"/>
  <Override PartName="/xl/charts/chart183.xml" ContentType="application/vnd.openxmlformats-officedocument.drawingml.chart+xml"/>
  <Override PartName="/xl/charts/chart184.xml" ContentType="application/vnd.openxmlformats-officedocument.drawingml.chart+xml"/>
  <Override PartName="/xl/charts/chart185.xml" ContentType="application/vnd.openxmlformats-officedocument.drawingml.chart+xml"/>
  <Override PartName="/xl/charts/chart186.xml" ContentType="application/vnd.openxmlformats-officedocument.drawingml.chart+xml"/>
  <Override PartName="/xl/charts/chart187.xml" ContentType="application/vnd.openxmlformats-officedocument.drawingml.chart+xml"/>
  <Override PartName="/xl/charts/chart188.xml" ContentType="application/vnd.openxmlformats-officedocument.drawingml.chart+xml"/>
  <Override PartName="/xl/charts/chart189.xml" ContentType="application/vnd.openxmlformats-officedocument.drawingml.chart+xml"/>
  <Override PartName="/xl/charts/chart190.xml" ContentType="application/vnd.openxmlformats-officedocument.drawingml.chart+xml"/>
  <Override PartName="/xl/charts/chart191.xml" ContentType="application/vnd.openxmlformats-officedocument.drawingml.chart+xml"/>
  <Override PartName="/xl/charts/chart192.xml" ContentType="application/vnd.openxmlformats-officedocument.drawingml.chart+xml"/>
  <Override PartName="/xl/charts/chart193.xml" ContentType="application/vnd.openxmlformats-officedocument.drawingml.chart+xml"/>
  <Override PartName="/xl/charts/chart194.xml" ContentType="application/vnd.openxmlformats-officedocument.drawingml.chart+xml"/>
  <Override PartName="/xl/charts/chart195.xml" ContentType="application/vnd.openxmlformats-officedocument.drawingml.chart+xml"/>
  <Override PartName="/xl/charts/chart196.xml" ContentType="application/vnd.openxmlformats-officedocument.drawingml.chart+xml"/>
  <Override PartName="/xl/charts/chart197.xml" ContentType="application/vnd.openxmlformats-officedocument.drawingml.chart+xml"/>
  <Override PartName="/xl/charts/chart198.xml" ContentType="application/vnd.openxmlformats-officedocument.drawingml.chart+xml"/>
  <Override PartName="/xl/charts/chart199.xml" ContentType="application/vnd.openxmlformats-officedocument.drawingml.chart+xml"/>
  <Override PartName="/xl/charts/chart200.xml" ContentType="application/vnd.openxmlformats-officedocument.drawingml.chart+xml"/>
  <Override PartName="/xl/charts/chart201.xml" ContentType="application/vnd.openxmlformats-officedocument.drawingml.chart+xml"/>
  <Override PartName="/xl/charts/chart202.xml" ContentType="application/vnd.openxmlformats-officedocument.drawingml.chart+xml"/>
  <Override PartName="/xl/charts/chart203.xml" ContentType="application/vnd.openxmlformats-officedocument.drawingml.chart+xml"/>
  <Override PartName="/xl/charts/chart204.xml" ContentType="application/vnd.openxmlformats-officedocument.drawingml.chart+xml"/>
  <Override PartName="/xl/charts/chart205.xml" ContentType="application/vnd.openxmlformats-officedocument.drawingml.chart+xml"/>
  <Override PartName="/xl/charts/chart206.xml" ContentType="application/vnd.openxmlformats-officedocument.drawingml.chart+xml"/>
  <Override PartName="/xl/charts/chart207.xml" ContentType="application/vnd.openxmlformats-officedocument.drawingml.chart+xml"/>
  <Override PartName="/xl/charts/chart208.xml" ContentType="application/vnd.openxmlformats-officedocument.drawingml.chart+xml"/>
  <Override PartName="/xl/charts/chart209.xml" ContentType="application/vnd.openxmlformats-officedocument.drawingml.chart+xml"/>
  <Override PartName="/xl/charts/chart210.xml" ContentType="application/vnd.openxmlformats-officedocument.drawingml.chart+xml"/>
  <Override PartName="/xl/charts/chart211.xml" ContentType="application/vnd.openxmlformats-officedocument.drawingml.chart+xml"/>
  <Override PartName="/xl/charts/chart212.xml" ContentType="application/vnd.openxmlformats-officedocument.drawingml.chart+xml"/>
  <Override PartName="/xl/charts/chart213.xml" ContentType="application/vnd.openxmlformats-officedocument.drawingml.chart+xml"/>
  <Override PartName="/xl/charts/chart2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ONEDRIVE BUSINESS\OneDrive - Vernucci Domenico\backup da pc maggioli\MySyncFolder\MATERIE\ANTICORRUZIONE\Consac\"/>
    </mc:Choice>
  </mc:AlternateContent>
  <xr:revisionPtr revIDLastSave="0" documentId="13_ncr:1_{4C84C562-5A4F-40A9-B6AB-9B3C050F5268}" xr6:coauthVersionLast="46" xr6:coauthVersionMax="46" xr10:uidLastSave="{00000000-0000-0000-0000-000000000000}"/>
  <bookViews>
    <workbookView xWindow="-120" yWindow="-120" windowWidth="29040" windowHeight="15840" firstSheet="2" activeTab="5" xr2:uid="{9145DBE3-9BE0-46A4-BF5B-EC79D86A15A7}"/>
  </bookViews>
  <sheets>
    <sheet name="tabella" sheetId="1" state="hidden" r:id="rId1"/>
    <sheet name="TABELLA 1 (AREE DI RISCHIO)" sheetId="13" r:id="rId2"/>
    <sheet name="TABELLA 2 (MAPPATURA PROCESSI)" sheetId="14" r:id="rId3"/>
    <sheet name="TABELLA 3 (REGISTRO RISCHI)" sheetId="15" r:id="rId4"/>
    <sheet name="TABELLA 4 (INDENTIFICAZIONE RIS" sheetId="17" r:id="rId5"/>
    <sheet name="CONTROMISURE" sheetId="18" r:id="rId6"/>
    <sheet name="PROCESSI" sheetId="3" state="hidden" r:id="rId7"/>
    <sheet name="AREA 1" sheetId="2" state="hidden" r:id="rId8"/>
    <sheet name="AREA 2" sheetId="4" state="hidden" r:id="rId9"/>
    <sheet name="AREA 3" sheetId="5" state="hidden" r:id="rId10"/>
    <sheet name="AREA 4" sheetId="6" state="hidden" r:id="rId11"/>
    <sheet name="AREA 5" sheetId="7" state="hidden" r:id="rId12"/>
    <sheet name="AREA 6" sheetId="8" state="hidden" r:id="rId13"/>
    <sheet name="AREA 7" sheetId="9" state="hidden" r:id="rId14"/>
    <sheet name="AREA 8" sheetId="10" state="hidden" r:id="rId15"/>
    <sheet name="AREA 9" sheetId="11" state="hidden" r:id="rId16"/>
    <sheet name="AREA 10" sheetId="12"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8" i="17" l="1"/>
  <c r="K58" i="17"/>
  <c r="Q58" i="17" s="1"/>
  <c r="R58" i="17" s="1"/>
  <c r="D48" i="15"/>
  <c r="D47" i="15"/>
  <c r="D46" i="15"/>
  <c r="D45" i="15"/>
  <c r="D44" i="15"/>
  <c r="E48" i="14" l="1"/>
  <c r="E47" i="14"/>
  <c r="E46" i="14"/>
  <c r="E45" i="14"/>
  <c r="E44" i="14"/>
  <c r="C59" i="18" l="1"/>
  <c r="C58" i="18"/>
  <c r="E56" i="18"/>
  <c r="D56" i="18"/>
  <c r="C56" i="18"/>
  <c r="E55" i="18"/>
  <c r="D55" i="18"/>
  <c r="C55" i="18"/>
  <c r="E54" i="18"/>
  <c r="D54" i="18"/>
  <c r="C54" i="18"/>
  <c r="E53" i="18"/>
  <c r="D53" i="18"/>
  <c r="C53" i="18"/>
  <c r="E52" i="18"/>
  <c r="D52" i="18"/>
  <c r="C52" i="18"/>
  <c r="E51" i="18"/>
  <c r="D51" i="18"/>
  <c r="C51" i="18"/>
  <c r="E50" i="18"/>
  <c r="D50" i="18"/>
  <c r="C50" i="18"/>
  <c r="E49" i="18"/>
  <c r="D49" i="18"/>
  <c r="C49" i="18"/>
  <c r="E48" i="18"/>
  <c r="D48" i="18"/>
  <c r="C48" i="18"/>
  <c r="E47" i="18"/>
  <c r="D47" i="18"/>
  <c r="C47" i="18"/>
  <c r="E46" i="18"/>
  <c r="D46" i="18"/>
  <c r="C46" i="18"/>
  <c r="E45" i="18"/>
  <c r="D45" i="18"/>
  <c r="C45" i="18"/>
  <c r="E44" i="18"/>
  <c r="D44" i="18"/>
  <c r="C44" i="18"/>
  <c r="E43" i="18"/>
  <c r="D43" i="18"/>
  <c r="C43" i="18"/>
  <c r="E42" i="18"/>
  <c r="D42" i="18"/>
  <c r="C42" i="18"/>
  <c r="D41" i="18"/>
  <c r="C41" i="18"/>
  <c r="E37" i="18"/>
  <c r="E36" i="18"/>
  <c r="C35" i="18"/>
  <c r="C34" i="18"/>
  <c r="C33" i="18"/>
  <c r="C32" i="18"/>
  <c r="C31" i="18"/>
  <c r="C30" i="18"/>
  <c r="C29" i="18"/>
  <c r="E28" i="18"/>
  <c r="C28" i="18"/>
  <c r="E27" i="18"/>
  <c r="C27" i="18"/>
  <c r="E26" i="18"/>
  <c r="C26" i="18"/>
  <c r="C25" i="18"/>
  <c r="C24" i="18"/>
  <c r="C23" i="18"/>
  <c r="E22" i="18"/>
  <c r="C22" i="18"/>
  <c r="E21" i="18"/>
  <c r="C21" i="18"/>
  <c r="D20" i="18"/>
  <c r="C20" i="18"/>
  <c r="D19" i="18"/>
  <c r="C19" i="18"/>
  <c r="D18" i="18"/>
  <c r="C18" i="18"/>
  <c r="D17" i="18"/>
  <c r="C17" i="18"/>
  <c r="B17" i="18"/>
  <c r="E16" i="18"/>
  <c r="E15" i="18"/>
  <c r="E14" i="18"/>
  <c r="E13" i="18"/>
  <c r="E12" i="18"/>
  <c r="E11" i="18"/>
  <c r="E10" i="18"/>
  <c r="E9" i="18"/>
  <c r="E8" i="18"/>
  <c r="C60" i="17"/>
  <c r="C59" i="17"/>
  <c r="D43" i="17"/>
  <c r="D44" i="17"/>
  <c r="D45" i="17"/>
  <c r="D46" i="17"/>
  <c r="D47" i="17"/>
  <c r="D48" i="17"/>
  <c r="D49" i="17"/>
  <c r="D50" i="17"/>
  <c r="D51" i="17"/>
  <c r="D52" i="17"/>
  <c r="D53" i="17"/>
  <c r="D54" i="17"/>
  <c r="D55" i="17"/>
  <c r="D56" i="17"/>
  <c r="D57" i="17"/>
  <c r="C43" i="17"/>
  <c r="C44" i="17"/>
  <c r="C45" i="17"/>
  <c r="C46" i="17"/>
  <c r="C47" i="17"/>
  <c r="C48" i="17"/>
  <c r="C49" i="17"/>
  <c r="C50" i="17"/>
  <c r="C51" i="17"/>
  <c r="C52" i="17"/>
  <c r="C53" i="17"/>
  <c r="C54" i="17"/>
  <c r="C55" i="17"/>
  <c r="C56" i="17"/>
  <c r="C57" i="17"/>
  <c r="P57" i="17"/>
  <c r="K57" i="17"/>
  <c r="Q57" i="17" s="1"/>
  <c r="R57" i="17" s="1"/>
  <c r="P56" i="17"/>
  <c r="K56" i="17"/>
  <c r="Q56" i="17" s="1"/>
  <c r="R56" i="17" s="1"/>
  <c r="P55" i="17"/>
  <c r="K55" i="17"/>
  <c r="P54" i="17"/>
  <c r="K54" i="17"/>
  <c r="P53" i="17"/>
  <c r="K53" i="17"/>
  <c r="P52" i="17"/>
  <c r="K52" i="17"/>
  <c r="Q52" i="17" s="1"/>
  <c r="R52" i="17" s="1"/>
  <c r="P51" i="17"/>
  <c r="K51" i="17"/>
  <c r="P50" i="17"/>
  <c r="K50" i="17"/>
  <c r="Q50" i="17" s="1"/>
  <c r="R50" i="17" s="1"/>
  <c r="P49" i="17"/>
  <c r="K49" i="17"/>
  <c r="Q49" i="17" s="1"/>
  <c r="R49" i="17" s="1"/>
  <c r="P48" i="17"/>
  <c r="K48" i="17"/>
  <c r="Q48" i="17" s="1"/>
  <c r="R48" i="17" s="1"/>
  <c r="Q47" i="17"/>
  <c r="R47" i="17" s="1"/>
  <c r="P47" i="17"/>
  <c r="K47" i="17"/>
  <c r="P46" i="17"/>
  <c r="K46" i="17"/>
  <c r="Q46" i="17" s="1"/>
  <c r="R46" i="17" s="1"/>
  <c r="Q45" i="17"/>
  <c r="R45" i="17" s="1"/>
  <c r="P45" i="17"/>
  <c r="K45" i="17"/>
  <c r="P44" i="17"/>
  <c r="K44" i="17"/>
  <c r="P43" i="17"/>
  <c r="K43" i="17"/>
  <c r="Q43" i="17" s="1"/>
  <c r="R43" i="17" s="1"/>
  <c r="Q42" i="17"/>
  <c r="R42" i="17" s="1"/>
  <c r="P42" i="17"/>
  <c r="K42" i="17"/>
  <c r="B41" i="17"/>
  <c r="C41" i="17"/>
  <c r="Q37" i="17"/>
  <c r="R37" i="17" s="1"/>
  <c r="C33" i="17"/>
  <c r="C34" i="17"/>
  <c r="C35" i="17"/>
  <c r="C32" i="17"/>
  <c r="A4" i="6"/>
  <c r="C22" i="17"/>
  <c r="C23" i="17"/>
  <c r="C24" i="17"/>
  <c r="C25" i="17"/>
  <c r="C26" i="17"/>
  <c r="C27" i="17"/>
  <c r="C28" i="17"/>
  <c r="C29" i="17"/>
  <c r="C30" i="17"/>
  <c r="C31" i="17"/>
  <c r="C21" i="17"/>
  <c r="P28" i="17"/>
  <c r="K28" i="17"/>
  <c r="P27" i="17"/>
  <c r="K27" i="17"/>
  <c r="Q27" i="17" s="1"/>
  <c r="R27" i="17" s="1"/>
  <c r="Q26" i="17"/>
  <c r="R26" i="17" s="1"/>
  <c r="P26" i="17"/>
  <c r="K26" i="17"/>
  <c r="P22" i="17"/>
  <c r="Q22" i="17" s="1"/>
  <c r="R22" i="17" s="1"/>
  <c r="K22" i="17"/>
  <c r="P21" i="17"/>
  <c r="K21" i="17"/>
  <c r="D20" i="17"/>
  <c r="D19" i="17"/>
  <c r="D18" i="17"/>
  <c r="D17" i="17"/>
  <c r="C20" i="17"/>
  <c r="C19" i="17"/>
  <c r="C18" i="17"/>
  <c r="C17" i="17"/>
  <c r="B17" i="17"/>
  <c r="Q21" i="17" l="1"/>
  <c r="R21" i="17" s="1"/>
  <c r="Q55" i="17"/>
  <c r="R55" i="17" s="1"/>
  <c r="Q28" i="17"/>
  <c r="R28" i="17" s="1"/>
  <c r="Q44" i="17"/>
  <c r="R44" i="17" s="1"/>
  <c r="Q53" i="17"/>
  <c r="R53" i="17" s="1"/>
  <c r="Q36" i="17"/>
  <c r="R36" i="17" s="1"/>
  <c r="Q51" i="17"/>
  <c r="R51" i="17" s="1"/>
  <c r="Q54" i="17"/>
  <c r="R54" i="17" s="1"/>
  <c r="P16" i="17"/>
  <c r="K16" i="17"/>
  <c r="Q16" i="17" s="1"/>
  <c r="R16" i="17" s="1"/>
  <c r="P15" i="17"/>
  <c r="K15" i="17"/>
  <c r="P14" i="17"/>
  <c r="K14" i="17"/>
  <c r="Q14" i="17" s="1"/>
  <c r="R14" i="17" s="1"/>
  <c r="P13" i="17"/>
  <c r="Q13" i="17" s="1"/>
  <c r="R13" i="17" s="1"/>
  <c r="K13" i="17"/>
  <c r="P12" i="17"/>
  <c r="K12" i="17"/>
  <c r="P11" i="17"/>
  <c r="K11" i="17"/>
  <c r="Q11" i="17" s="1"/>
  <c r="R11" i="17" s="1"/>
  <c r="P10" i="17"/>
  <c r="K10" i="17"/>
  <c r="Q10" i="17" s="1"/>
  <c r="R10" i="17" s="1"/>
  <c r="P9" i="17"/>
  <c r="K9" i="17"/>
  <c r="Q9" i="17" s="1"/>
  <c r="R9" i="17" s="1"/>
  <c r="P8" i="17"/>
  <c r="K8" i="17"/>
  <c r="Q8" i="17" s="1"/>
  <c r="R8" i="17" s="1"/>
  <c r="Q15" i="17" l="1"/>
  <c r="R15" i="17" s="1"/>
  <c r="Q12" i="17"/>
  <c r="R12" i="17" s="1"/>
  <c r="E35" i="15"/>
  <c r="E33" i="15"/>
  <c r="E27" i="15"/>
  <c r="E26" i="15"/>
  <c r="E12" i="15"/>
  <c r="E13" i="15"/>
  <c r="E14" i="15"/>
  <c r="E15" i="15"/>
  <c r="E16" i="15"/>
  <c r="E17" i="15"/>
  <c r="E18" i="15"/>
  <c r="E19" i="15"/>
  <c r="E20" i="15"/>
  <c r="E21" i="15"/>
  <c r="E22" i="15"/>
  <c r="E28" i="15"/>
  <c r="E29" i="15"/>
  <c r="E30" i="15"/>
  <c r="E31" i="15"/>
  <c r="E32" i="15"/>
  <c r="E34" i="15"/>
  <c r="E36" i="15"/>
  <c r="E37" i="15"/>
  <c r="E38" i="15"/>
  <c r="E39" i="15"/>
  <c r="E40" i="15"/>
  <c r="E41" i="15"/>
  <c r="E42" i="15"/>
  <c r="E43" i="15"/>
  <c r="E11" i="15"/>
  <c r="E10" i="15"/>
  <c r="E9" i="15"/>
  <c r="E8" i="15"/>
  <c r="E7" i="15"/>
  <c r="E6" i="15"/>
  <c r="E5" i="15"/>
  <c r="E4" i="15"/>
  <c r="E3" i="15"/>
  <c r="E2" i="15"/>
  <c r="D43" i="15"/>
  <c r="D42" i="15"/>
  <c r="D41" i="15"/>
  <c r="A41" i="15"/>
  <c r="D40" i="15"/>
  <c r="D39" i="15"/>
  <c r="D38" i="15"/>
  <c r="A38" i="15"/>
  <c r="D37" i="15"/>
  <c r="D36" i="15"/>
  <c r="D35" i="15"/>
  <c r="D34" i="15"/>
  <c r="D33" i="15"/>
  <c r="D32" i="15"/>
  <c r="D31" i="15"/>
  <c r="D30" i="15"/>
  <c r="D29" i="15"/>
  <c r="D28" i="15"/>
  <c r="A28" i="15"/>
  <c r="D27" i="15"/>
  <c r="A27" i="15"/>
  <c r="D26" i="15"/>
  <c r="D25" i="15"/>
  <c r="D24" i="15"/>
  <c r="D23" i="15"/>
  <c r="A23" i="15"/>
  <c r="D22" i="15"/>
  <c r="D21" i="15"/>
  <c r="D20" i="15"/>
  <c r="D19" i="15"/>
  <c r="D18" i="15"/>
  <c r="A18" i="15"/>
  <c r="D17" i="15"/>
  <c r="D16" i="15"/>
  <c r="D15" i="15"/>
  <c r="A15" i="15"/>
  <c r="D14" i="15"/>
  <c r="D13" i="15"/>
  <c r="D12" i="15"/>
  <c r="D11" i="15"/>
  <c r="A11" i="15"/>
  <c r="D10" i="15"/>
  <c r="A10" i="15"/>
  <c r="D9" i="15"/>
  <c r="D8" i="15"/>
  <c r="D7" i="15"/>
  <c r="A7" i="15"/>
  <c r="D6" i="15"/>
  <c r="D5" i="15"/>
  <c r="D4" i="15"/>
  <c r="D3" i="15"/>
  <c r="D2" i="15"/>
  <c r="E43" i="14"/>
  <c r="E42" i="14"/>
  <c r="E41" i="14"/>
  <c r="A41" i="14"/>
  <c r="E40" i="14"/>
  <c r="E39" i="14"/>
  <c r="E38" i="14"/>
  <c r="A38" i="14"/>
  <c r="E37" i="14"/>
  <c r="E36" i="14"/>
  <c r="E35" i="14"/>
  <c r="E34" i="14"/>
  <c r="E33" i="14"/>
  <c r="E32" i="14"/>
  <c r="E31" i="14"/>
  <c r="E30" i="14"/>
  <c r="E29" i="14"/>
  <c r="E28" i="14"/>
  <c r="A28" i="14"/>
  <c r="E27" i="14"/>
  <c r="A27" i="14"/>
  <c r="E26" i="14"/>
  <c r="E25" i="14"/>
  <c r="E24" i="14"/>
  <c r="E23" i="14"/>
  <c r="A23" i="14"/>
  <c r="E22" i="14"/>
  <c r="E21" i="14"/>
  <c r="E20" i="14"/>
  <c r="E19" i="14"/>
  <c r="E18" i="14"/>
  <c r="A18" i="14"/>
  <c r="E17" i="14"/>
  <c r="E16" i="14"/>
  <c r="E15" i="14"/>
  <c r="A15" i="14"/>
  <c r="E14" i="14"/>
  <c r="E13" i="14"/>
  <c r="E12" i="14"/>
  <c r="E11" i="14"/>
  <c r="A11" i="14"/>
  <c r="E10" i="14"/>
  <c r="A10" i="14"/>
  <c r="E9" i="14"/>
  <c r="E8" i="14"/>
  <c r="E7" i="14"/>
  <c r="A7" i="14"/>
  <c r="E6" i="14"/>
  <c r="E5" i="14"/>
  <c r="E4" i="14"/>
  <c r="E3" i="14"/>
  <c r="E2" i="14"/>
  <c r="A4" i="10" l="1"/>
  <c r="D3" i="3"/>
  <c r="D4" i="3"/>
  <c r="D5" i="3"/>
  <c r="D6" i="3"/>
  <c r="D7" i="3"/>
  <c r="D8" i="3"/>
  <c r="B8" i="4" s="1"/>
  <c r="D9" i="3"/>
  <c r="D10" i="3"/>
  <c r="D11" i="3"/>
  <c r="D12" i="3"/>
  <c r="D13" i="3"/>
  <c r="D14" i="3"/>
  <c r="D15" i="3"/>
  <c r="D16" i="3"/>
  <c r="B13" i="6" s="1"/>
  <c r="D17" i="3"/>
  <c r="B9" i="10" s="1"/>
  <c r="D18" i="3"/>
  <c r="D19" i="3"/>
  <c r="B4" i="5" s="1"/>
  <c r="D20" i="3"/>
  <c r="D21" i="3"/>
  <c r="D22" i="3"/>
  <c r="D23" i="3"/>
  <c r="D24" i="3"/>
  <c r="D25" i="3"/>
  <c r="D26" i="3"/>
  <c r="D27" i="3"/>
  <c r="D28" i="3"/>
  <c r="D29" i="3"/>
  <c r="D30" i="3"/>
  <c r="D31" i="3"/>
  <c r="D32" i="3"/>
  <c r="B6" i="7" s="1"/>
  <c r="D33" i="3"/>
  <c r="D34" i="3"/>
  <c r="D35" i="3"/>
  <c r="B10" i="6" s="1"/>
  <c r="D36" i="3"/>
  <c r="D37" i="3"/>
  <c r="D38" i="3"/>
  <c r="B10" i="10" s="1"/>
  <c r="D39" i="3"/>
  <c r="D40" i="3"/>
  <c r="B6" i="12" s="1"/>
  <c r="D41" i="3"/>
  <c r="D42" i="3"/>
  <c r="B14" i="10" s="1"/>
  <c r="D43" i="3"/>
  <c r="D2" i="3"/>
  <c r="B4" i="2" s="1"/>
  <c r="J12" i="4"/>
  <c r="P12" i="4" s="1"/>
  <c r="Q12" i="4" s="1"/>
  <c r="P9" i="4"/>
  <c r="P8" i="4"/>
  <c r="Q8" i="4" s="1"/>
  <c r="P7" i="4"/>
  <c r="P6" i="4"/>
  <c r="Q6" i="4" s="1"/>
  <c r="P5" i="4"/>
  <c r="Q9" i="4"/>
  <c r="Q7" i="4"/>
  <c r="Q5" i="4"/>
  <c r="O5" i="4"/>
  <c r="O6" i="4"/>
  <c r="O7" i="4"/>
  <c r="O8" i="4"/>
  <c r="O9" i="4"/>
  <c r="O10" i="4"/>
  <c r="O11" i="4"/>
  <c r="O12" i="4"/>
  <c r="J5" i="4"/>
  <c r="J6" i="4"/>
  <c r="J7" i="4"/>
  <c r="J8" i="4"/>
  <c r="J9" i="4"/>
  <c r="J10" i="4"/>
  <c r="P10" i="4" s="1"/>
  <c r="Q10" i="4" s="1"/>
  <c r="J11" i="4"/>
  <c r="J19" i="10"/>
  <c r="J5" i="10"/>
  <c r="J6" i="10"/>
  <c r="J7" i="10"/>
  <c r="J8" i="10"/>
  <c r="J9" i="10"/>
  <c r="P9" i="10" s="1"/>
  <c r="Q9" i="10" s="1"/>
  <c r="J10" i="10"/>
  <c r="J11" i="10"/>
  <c r="J12" i="10"/>
  <c r="J13" i="10"/>
  <c r="J14" i="10"/>
  <c r="J15" i="10"/>
  <c r="J16" i="10"/>
  <c r="J17" i="10"/>
  <c r="J18" i="10"/>
  <c r="Q12" i="10"/>
  <c r="Q18" i="10"/>
  <c r="O19" i="10"/>
  <c r="O18" i="10"/>
  <c r="P18" i="10" s="1"/>
  <c r="O17" i="10"/>
  <c r="O16" i="10"/>
  <c r="P16" i="10" s="1"/>
  <c r="Q16" i="10" s="1"/>
  <c r="O15" i="10"/>
  <c r="P15" i="10" s="1"/>
  <c r="Q15" i="10" s="1"/>
  <c r="O14" i="10"/>
  <c r="O13" i="10"/>
  <c r="P13" i="10" s="1"/>
  <c r="Q13" i="10" s="1"/>
  <c r="O12" i="10"/>
  <c r="P12" i="10" s="1"/>
  <c r="O11" i="10"/>
  <c r="O10" i="10"/>
  <c r="P10" i="10" s="1"/>
  <c r="Q10" i="10" s="1"/>
  <c r="O9" i="10"/>
  <c r="P8" i="10"/>
  <c r="Q8" i="10" s="1"/>
  <c r="O8" i="10"/>
  <c r="O7" i="10"/>
  <c r="P7" i="10" s="1"/>
  <c r="Q7" i="10" s="1"/>
  <c r="O6" i="10"/>
  <c r="P6" i="10" s="1"/>
  <c r="Q6" i="10" s="1"/>
  <c r="O5" i="10"/>
  <c r="P5" i="10" s="1"/>
  <c r="Q5" i="10" s="1"/>
  <c r="C19" i="10"/>
  <c r="B19" i="10" s="1"/>
  <c r="A19" i="10"/>
  <c r="A8" i="10"/>
  <c r="A27" i="3"/>
  <c r="C18" i="10"/>
  <c r="B18" i="10" s="1"/>
  <c r="C17" i="10"/>
  <c r="B17" i="10" s="1"/>
  <c r="A17" i="10"/>
  <c r="A6" i="10"/>
  <c r="C7" i="5"/>
  <c r="C6" i="5"/>
  <c r="C5" i="5"/>
  <c r="B5" i="5" s="1"/>
  <c r="A16" i="10"/>
  <c r="B16" i="10"/>
  <c r="B5" i="12"/>
  <c r="B4" i="12"/>
  <c r="B5" i="10"/>
  <c r="B6" i="10"/>
  <c r="B7" i="10"/>
  <c r="B8" i="10"/>
  <c r="B11" i="10"/>
  <c r="B13" i="10"/>
  <c r="B15" i="10"/>
  <c r="B4" i="9"/>
  <c r="B6" i="8"/>
  <c r="B7" i="8"/>
  <c r="B8" i="8"/>
  <c r="B5" i="7"/>
  <c r="B7" i="7"/>
  <c r="B4" i="7"/>
  <c r="B6" i="6"/>
  <c r="B7" i="6"/>
  <c r="B8" i="6"/>
  <c r="B9" i="6"/>
  <c r="B11" i="6"/>
  <c r="B12" i="6"/>
  <c r="B4" i="6"/>
  <c r="B5" i="4"/>
  <c r="B6" i="4"/>
  <c r="B7" i="4"/>
  <c r="B9" i="4"/>
  <c r="B10" i="4"/>
  <c r="B11" i="4"/>
  <c r="B4" i="4"/>
  <c r="B5" i="2"/>
  <c r="B6" i="2"/>
  <c r="B7" i="2"/>
  <c r="A6" i="6"/>
  <c r="B6" i="5" l="1"/>
  <c r="B5" i="6"/>
  <c r="B12" i="4"/>
  <c r="B4" i="11"/>
  <c r="B7" i="5"/>
  <c r="B12" i="10"/>
  <c r="B14" i="6"/>
  <c r="P11" i="4"/>
  <c r="Q11" i="4" s="1"/>
  <c r="P19" i="10"/>
  <c r="Q19" i="10" s="1"/>
  <c r="P14" i="10"/>
  <c r="Q14" i="10" s="1"/>
  <c r="P11" i="10"/>
  <c r="Q11" i="10" s="1"/>
  <c r="P17" i="10"/>
  <c r="Q17" i="10" s="1"/>
  <c r="A4" i="12"/>
  <c r="A4" i="11"/>
  <c r="A6" i="12" s="1"/>
  <c r="A41" i="3"/>
  <c r="A13" i="10"/>
  <c r="A10" i="10"/>
  <c r="A38" i="3"/>
  <c r="A9" i="10"/>
  <c r="A5" i="10"/>
  <c r="O4" i="10"/>
  <c r="J4" i="10"/>
  <c r="P4" i="10" s="1"/>
  <c r="Q4" i="10" s="1"/>
  <c r="B4" i="10" l="1"/>
  <c r="C42" i="17" s="1"/>
  <c r="D42" i="17"/>
  <c r="A4" i="9"/>
  <c r="A6" i="8" l="1"/>
  <c r="C5" i="8"/>
  <c r="B5" i="8" s="1"/>
  <c r="C4" i="8"/>
  <c r="B4" i="8" s="1"/>
  <c r="A4" i="8"/>
  <c r="O5" i="8"/>
  <c r="J5" i="8"/>
  <c r="P5" i="8" s="1"/>
  <c r="Q5" i="8" s="1"/>
  <c r="O4" i="8"/>
  <c r="J4" i="8"/>
  <c r="P4" i="8" s="1"/>
  <c r="Q4" i="8" s="1"/>
  <c r="A4" i="7" l="1"/>
  <c r="A12" i="6"/>
  <c r="A9" i="6"/>
  <c r="O11" i="6"/>
  <c r="J11" i="6"/>
  <c r="P11" i="6" s="1"/>
  <c r="Q11" i="6" s="1"/>
  <c r="O10" i="6"/>
  <c r="J10" i="6"/>
  <c r="P10" i="6" s="1"/>
  <c r="Q10" i="6" s="1"/>
  <c r="O9" i="6"/>
  <c r="J9" i="6"/>
  <c r="P9" i="6" s="1"/>
  <c r="Q9" i="6" s="1"/>
  <c r="A28" i="3" l="1"/>
  <c r="O5" i="6" l="1"/>
  <c r="P5" i="6" s="1"/>
  <c r="Q5" i="6" s="1"/>
  <c r="J5" i="6"/>
  <c r="O4" i="6"/>
  <c r="J4" i="6"/>
  <c r="P4" i="6" s="1"/>
  <c r="Q4" i="6" s="1"/>
  <c r="A23" i="3" l="1"/>
  <c r="A7" i="7" l="1"/>
  <c r="A5" i="5"/>
  <c r="A18" i="3"/>
  <c r="A4" i="5" s="1"/>
  <c r="A15" i="3"/>
  <c r="A10" i="4" s="1"/>
  <c r="A11" i="3"/>
  <c r="A7" i="4" s="1"/>
  <c r="A10" i="3"/>
  <c r="A6" i="4" s="1"/>
  <c r="J4" i="4" l="1"/>
  <c r="O4" i="4"/>
  <c r="A7" i="3"/>
  <c r="A4" i="4" s="1"/>
  <c r="P4" i="4" l="1"/>
  <c r="Q4" i="4" s="1"/>
  <c r="A4" i="2" l="1"/>
</calcChain>
</file>

<file path=xl/sharedStrings.xml><?xml version="1.0" encoding="utf-8"?>
<sst xmlns="http://schemas.openxmlformats.org/spreadsheetml/2006/main" count="2162" uniqueCount="485">
  <si>
    <t>Area 1</t>
  </si>
  <si>
    <t>Area 2</t>
  </si>
  <si>
    <t>Area 3</t>
  </si>
  <si>
    <t>Area 4</t>
  </si>
  <si>
    <t>Area 5</t>
  </si>
  <si>
    <t>Area 6</t>
  </si>
  <si>
    <t>Area 7</t>
  </si>
  <si>
    <t>Area 8</t>
  </si>
  <si>
    <t>Area 9</t>
  </si>
  <si>
    <t>Area 10</t>
  </si>
  <si>
    <t>n.</t>
  </si>
  <si>
    <t>PROCESSO</t>
  </si>
  <si>
    <t>acquisizione e progressione del personale</t>
  </si>
  <si>
    <t>contratti pubblici</t>
  </si>
  <si>
    <t>p. a. PRIVI di effetto economico diretto</t>
  </si>
  <si>
    <t>p. a. CON effetto economico diretto</t>
  </si>
  <si>
    <t>gestione dell’entrata</t>
  </si>
  <si>
    <t>gestione della spesa</t>
  </si>
  <si>
    <t>gestione del patrimonio</t>
  </si>
  <si>
    <t>controlli, verifiche, ispezioni e sanzioni</t>
  </si>
  <si>
    <t>incarichi e nomine</t>
  </si>
  <si>
    <t>affari legali e contenzioso</t>
  </si>
  <si>
    <t>Acquisti sottosoglia Beni e servizi</t>
  </si>
  <si>
    <t>x</t>
  </si>
  <si>
    <t>Soprasoglia beni e servizi</t>
  </si>
  <si>
    <t>Ufficio ispettivo</t>
  </si>
  <si>
    <t>Ufficio Ispettivo</t>
  </si>
  <si>
    <t>recupero crediti</t>
  </si>
  <si>
    <t>rateizzazioni</t>
  </si>
  <si>
    <t>gestione pre contenzioso</t>
  </si>
  <si>
    <t>gestione contenzioso</t>
  </si>
  <si>
    <t xml:space="preserve">incarichi legali </t>
  </si>
  <si>
    <t>Affidamento servizi e forniture</t>
  </si>
  <si>
    <t>Gestione magazzino</t>
  </si>
  <si>
    <t>Fatturazione</t>
  </si>
  <si>
    <t>Scarico pagamenti</t>
  </si>
  <si>
    <t>Letture contatori</t>
  </si>
  <si>
    <t>Sostituzioni contatori</t>
  </si>
  <si>
    <t>Accredito bancario</t>
  </si>
  <si>
    <t>Allacciamento</t>
  </si>
  <si>
    <t>Spostamento</t>
  </si>
  <si>
    <t>disdetta</t>
  </si>
  <si>
    <t>Gestione reclami</t>
  </si>
  <si>
    <t>VERIFICHE E SOPRALLUOGHI RICHIESTI DAI COLLEGHI DELL'UTENZA</t>
  </si>
  <si>
    <t>Selezione personale</t>
  </si>
  <si>
    <t>Sviluppo interno</t>
  </si>
  <si>
    <t xml:space="preserve">Premio incentivante </t>
  </si>
  <si>
    <t xml:space="preserve">Retribuzione personale </t>
  </si>
  <si>
    <t xml:space="preserve">Provvedimenti disciplinari </t>
  </si>
  <si>
    <t>Sistemi informativi aziendali &amp; CED</t>
  </si>
  <si>
    <t xml:space="preserve">Progettazione, realizzazione e aggiornamento infrastruttura sw </t>
  </si>
  <si>
    <t xml:space="preserve">Gestione operativa piattaforme di servizio e Banca Dati </t>
  </si>
  <si>
    <t>Conservazione di documenti informatici (digitalizzazione)</t>
  </si>
  <si>
    <t>Gestione operativa della sicurezza informatica</t>
  </si>
  <si>
    <t xml:space="preserve">Elaborazione dati ed emissione bolletta-fattura </t>
  </si>
  <si>
    <t>File da origine</t>
  </si>
  <si>
    <t>modello 190_consac_ambientale</t>
  </si>
  <si>
    <t>modello 190_consac_CED e modello 190_consac_Sistemi  Informativi (li ho messi insieme)</t>
  </si>
  <si>
    <t>Ufficio Risorse umane</t>
  </si>
  <si>
    <t>Definizione specifiche tecniche per acquisto materiale idraulico</t>
  </si>
  <si>
    <t>Risposta chiarimenti posti dai partecipanti</t>
  </si>
  <si>
    <t>Verifica di rispondenza alle specifiche tecniche</t>
  </si>
  <si>
    <t>Acquisizione telefonata/fax/mail di segnalazione disservizio da utente/cittadino</t>
  </si>
  <si>
    <t>Registrazione e smistamento della segnalazione ai reparti/uffici</t>
  </si>
  <si>
    <t>Erogazione di servizi complementari (ricerca segnalazioni archiviate, chiamate ad impresa, elaborazioni statistiche sui dati, ecc.)</t>
  </si>
  <si>
    <t>modello 190_CSG_consac_TIDDIA</t>
  </si>
  <si>
    <t>Controllo periodico misure acquisite Telecontrollo</t>
  </si>
  <si>
    <t>Attività di manutenzione ed implementazione sistemi di acquisizione sui siti</t>
  </si>
  <si>
    <t>Verifica disservizi sulla pubblicazione dei dati (connettività internet, connettività GPRS, drivers di comunicazione, softwares, ecc.)</t>
  </si>
  <si>
    <t>CSG</t>
  </si>
  <si>
    <t>modello 190_Telecontrollo_consac_TIDDIA</t>
  </si>
  <si>
    <t>Processo</t>
  </si>
  <si>
    <t>fase 1</t>
  </si>
  <si>
    <t>fase 2</t>
  </si>
  <si>
    <t>fase 3</t>
  </si>
  <si>
    <t>fase 4</t>
  </si>
  <si>
    <t>fase 5</t>
  </si>
  <si>
    <t>fase 6</t>
  </si>
  <si>
    <t>fase 7</t>
  </si>
  <si>
    <t>Predisposizione  bando e modalità di selezione</t>
  </si>
  <si>
    <t>Forzatura termini e criteri del bando</t>
  </si>
  <si>
    <t>Nomina/partecipazione commissione</t>
  </si>
  <si>
    <t>conflitto di interessi/fuga di informazioni</t>
  </si>
  <si>
    <t>Svolgimento prove</t>
  </si>
  <si>
    <t>Forzatura selezioni/ alterazione risultati</t>
  </si>
  <si>
    <t>Pubblicazione graduatorie</t>
  </si>
  <si>
    <t>omissione pubblicazione/ alterazione graduatoria</t>
  </si>
  <si>
    <t>Comunicazione ai vincitori</t>
  </si>
  <si>
    <t>omissione comunicazione/alterazione tempi e contenuti comunicazione</t>
  </si>
  <si>
    <t>adempimenti controlli</t>
  </si>
  <si>
    <t>omissione controlli/alterazione risultati</t>
  </si>
  <si>
    <t>contrattualizzazione</t>
  </si>
  <si>
    <t>alterazione contenuti ed estremi contratto</t>
  </si>
  <si>
    <t>Predisposizione  bando interno e modalità di selezione</t>
  </si>
  <si>
    <t>modifica livello contrattuale</t>
  </si>
  <si>
    <t xml:space="preserve">Verifica mensile presenze </t>
  </si>
  <si>
    <t>omissione controlli - rettifica/alterazione  dati</t>
  </si>
  <si>
    <t xml:space="preserve">Verifica anomalie </t>
  </si>
  <si>
    <t>invio segnalazioni</t>
  </si>
  <si>
    <t>mancata trasmissione ai responsabili</t>
  </si>
  <si>
    <t>elaborazione cedolini</t>
  </si>
  <si>
    <t>alterazione dati e tempi</t>
  </si>
  <si>
    <t>controllo cedolini</t>
  </si>
  <si>
    <t>omissione controlli</t>
  </si>
  <si>
    <t>liquidazione</t>
  </si>
  <si>
    <t>alterazione    tempi</t>
  </si>
  <si>
    <t>Tavolo di trattativa sindacale</t>
  </si>
  <si>
    <t>trattattiva fittizia</t>
  </si>
  <si>
    <t xml:space="preserve">Comunicazione progetto premialità </t>
  </si>
  <si>
    <t>omissione nella notifica comunicazioni</t>
  </si>
  <si>
    <t>Attività di progetto</t>
  </si>
  <si>
    <t>falsificazione risultati</t>
  </si>
  <si>
    <t>Verifica progettuale</t>
  </si>
  <si>
    <t>Omissione controlli/falsificazione dati</t>
  </si>
  <si>
    <t>Comunicazione trasmissione relazione</t>
  </si>
  <si>
    <t>omissione/aalterazione controlli</t>
  </si>
  <si>
    <t>Segnalazione del responsabile</t>
  </si>
  <si>
    <t xml:space="preserve">alterazione documentale </t>
  </si>
  <si>
    <t xml:space="preserve">Apertura del procedimento/convocazione </t>
  </si>
  <si>
    <t>omissione trasmissione</t>
  </si>
  <si>
    <t>Verbalizzazione e sottoscrizione delle parti</t>
  </si>
  <si>
    <t>Alterazione documentale</t>
  </si>
  <si>
    <t>Erogazione sanzione</t>
  </si>
  <si>
    <t>alterazione sanzione</t>
  </si>
  <si>
    <t>Ricorso del dipendente</t>
  </si>
  <si>
    <t>Alterazione dei tempie documenti/ omissione/</t>
  </si>
  <si>
    <t>Area 1: Acquisizione e progressione del personale</t>
  </si>
  <si>
    <r>
      <t xml:space="preserve">Indici di valutazione della </t>
    </r>
    <r>
      <rPr>
        <b/>
        <u/>
        <sz val="11"/>
        <rFont val="Arial"/>
        <family val="2"/>
      </rPr>
      <t>probabilità</t>
    </r>
    <r>
      <rPr>
        <b/>
        <sz val="11"/>
        <rFont val="Arial"/>
        <family val="2"/>
      </rPr>
      <t xml:space="preserve"> </t>
    </r>
  </si>
  <si>
    <t>Livello di probabilità</t>
  </si>
  <si>
    <r>
      <t xml:space="preserve">Indici di valutazione </t>
    </r>
    <r>
      <rPr>
        <b/>
        <u/>
        <sz val="11"/>
        <rFont val="Arial"/>
        <family val="2"/>
      </rPr>
      <t>dell'impatto</t>
    </r>
    <r>
      <rPr>
        <b/>
        <sz val="11"/>
        <rFont val="Arial"/>
        <family val="2"/>
      </rPr>
      <t xml:space="preserve"> </t>
    </r>
  </si>
  <si>
    <t xml:space="preserve">Livello di impatto </t>
  </si>
  <si>
    <t>Valutazione rischio in NUMERO</t>
  </si>
  <si>
    <t>Valutazione del rischio</t>
  </si>
  <si>
    <t>CONTROMISURE DA ADOTTARE</t>
  </si>
  <si>
    <t>n</t>
  </si>
  <si>
    <t>DISCREZIONALITA’</t>
  </si>
  <si>
    <t>RILEVANZA</t>
  </si>
  <si>
    <t xml:space="preserve">COMPLESSITA’ DEL PROCESSO </t>
  </si>
  <si>
    <t>VALORE ECONOMICO</t>
  </si>
  <si>
    <t>GESTIONE DOCUMENTALE</t>
  </si>
  <si>
    <t>CONTROLLI</t>
  </si>
  <si>
    <t>Impatto organizzativo</t>
  </si>
  <si>
    <t>Impatto economico</t>
  </si>
  <si>
    <t>Impatto reputazionale</t>
  </si>
  <si>
    <t>Impatto organizzativo, economico e sull'immagine</t>
  </si>
  <si>
    <t>TRASPARENZA</t>
  </si>
  <si>
    <t>CODICE DI COMPORTAMENTO</t>
  </si>
  <si>
    <t>ROTAZIONE DEL PERSONALE</t>
  </si>
  <si>
    <t>ASTENSIONE PER CONFLITTO DI INTERESSI</t>
  </si>
  <si>
    <t>WHISTLEBLOWING</t>
  </si>
  <si>
    <t>FORMAZIONE</t>
  </si>
  <si>
    <t>CONTROLLO SUL PROCESSO</t>
  </si>
  <si>
    <t>CONTROLLO ORGANIZZATIVO</t>
  </si>
  <si>
    <t>ALTRO (specificare)</t>
  </si>
  <si>
    <t>RESPONSABILE CONTROMISURE</t>
  </si>
  <si>
    <t>ENTRO IL</t>
  </si>
  <si>
    <t>ALTO</t>
  </si>
  <si>
    <t>MEDIO</t>
  </si>
  <si>
    <t>CONTROMISURE</t>
  </si>
  <si>
    <t>Tutte le misure obbligatorie indicate dalla norma</t>
  </si>
  <si>
    <t>NOTE</t>
  </si>
  <si>
    <t>Manca il responsabile</t>
  </si>
  <si>
    <t>Richiesta RDA</t>
  </si>
  <si>
    <t>Discrezionalità scelta o.e. e ricorso urgenza / rotazione/assenza programmazione</t>
  </si>
  <si>
    <t>avvio procedura</t>
  </si>
  <si>
    <t>scelta della procedura/ rotazione</t>
  </si>
  <si>
    <t>scadenza offerte</t>
  </si>
  <si>
    <t>alterazione tempistiche a vantaggio di o.e.</t>
  </si>
  <si>
    <t>verifica comprova requisiti</t>
  </si>
  <si>
    <t>omissione/abuso controlli/mancanza segnalazioni ANAC</t>
  </si>
  <si>
    <t>Aggiudicazione</t>
  </si>
  <si>
    <t>Falsare aggiudicazione con verifiche requisiti non adeguate</t>
  </si>
  <si>
    <t>Esecuzione/fornitura</t>
  </si>
  <si>
    <t>Omissione controlli</t>
  </si>
  <si>
    <t>Applicazione capitolato</t>
  </si>
  <si>
    <t>Non aderenza con capitolato (penali)</t>
  </si>
  <si>
    <t>Delibera CDA</t>
  </si>
  <si>
    <t>Dilatazione/ritardi tempistiche</t>
  </si>
  <si>
    <t>Ricezione capitolato di gara</t>
  </si>
  <si>
    <t>Capitolato a favore di specifici o.e.</t>
  </si>
  <si>
    <t>Elaborazione documenti di gara</t>
  </si>
  <si>
    <t>Assenza di trasparenza/ restrizione tempistiche/ requisiti specifici che avvantaggiano o.e./ referenze</t>
  </si>
  <si>
    <t>Nomina seggio di gara</t>
  </si>
  <si>
    <t>Conflitto di interesse/ incapacità</t>
  </si>
  <si>
    <t>Proposta aggiudicazione</t>
  </si>
  <si>
    <t>Valutazione sommaria offerte/Omissione/ abuso controlli</t>
  </si>
  <si>
    <t>PredisposizioneSottoscrizione Contratto</t>
  </si>
  <si>
    <t>clausole a favore dell'o.e.</t>
  </si>
  <si>
    <t>Esecuzione e applicazione capitolato</t>
  </si>
  <si>
    <t>ricezione segnalazione</t>
  </si>
  <si>
    <t>comunicazione all'interessato</t>
  </si>
  <si>
    <t>sopralluogo</t>
  </si>
  <si>
    <t>non individuazione abuso</t>
  </si>
  <si>
    <t>relazione al dirigente</t>
  </si>
  <si>
    <t>alterazione del contenuto</t>
  </si>
  <si>
    <t>comunicazione dell'abuso all'A.G.</t>
  </si>
  <si>
    <t>secondo sopralluogo con Ufficiali di PG</t>
  </si>
  <si>
    <t>relazione esiti secondo sopralluogo</t>
  </si>
  <si>
    <t>n. Id</t>
  </si>
  <si>
    <t>Area 2: Contratti pubblici</t>
  </si>
  <si>
    <t>Definizione dell'oggetto di affidamento</t>
  </si>
  <si>
    <t>Restrizione del mercato nella definizione delle specifiche tecniche, attraverso l'indicazione nel disciplinare di prodotti che favoriscano una determinata impresa.</t>
  </si>
  <si>
    <t>Individuazione dello strumento/istituto per l’affidamento</t>
  </si>
  <si>
    <t>Elusione delle regole di evidenza pubblica, mediante l’improprio utilizzo del modello procedurale dell’affidamento</t>
  </si>
  <si>
    <t>Requisiti di qualificazione</t>
  </si>
  <si>
    <t>Negli affidamenti di servizi e forniture, favoreggiamento di una impresa mediante l'indicazione nel bando di requisiti tecnici ed economici calibrati sulle sue capacità</t>
  </si>
  <si>
    <t>Requisiti di aggiudicazione</t>
  </si>
  <si>
    <t>nella procedure con criterio di aggiudicazione "offerta economicamente più vantaggiosa" uso distorto finalizzato a favorire un’impresa. Possibili esempi:  scelta condizionata dei requisiti di qualificazione attinenti all'esperienza e alla struttura tecnica di cui l'appaltatore si avvarrà per redigere il progetto esecutivo; inesatta o inadeguata individuazione dei criteri che la commissione giudicatrice utilizzerà per decidere i punteggi da assegnare all'offerta tecnica; mancato rispetto dei criteri fissati dalla legge e dalla giurisprudenza nella nomina della commissione giudicatrice.</t>
  </si>
  <si>
    <t>Verifica dell’eventuale anomalia delle offerte</t>
  </si>
  <si>
    <t>Mancato rispetto dei criteri di individuazione e di verifica delle offerte anormalmente basse, anche sotto il profilo procedurale</t>
  </si>
  <si>
    <t>Revoca del bando</t>
  </si>
  <si>
    <t>Adozione di un provvedimento di revoca del bando strumentale all'annullamento di una gara, al fine di evitare l'aggiudicazione in favore di un soggetto diverso da quello atteso, ovvero al fine creare i presupposti per concedere un indennizzo all’aggiudicatario</t>
  </si>
  <si>
    <t>Subappalto</t>
  </si>
  <si>
    <t>Mancato controllo della stazione appaltante nell'esecuzione della quota-lavori che l'appaltatore dovrebbe eseguire direttamente e che invece viene scomposta e affidata attraverso contratti non qualificati come subappalto, ma alla stregua di forniture</t>
  </si>
  <si>
    <t>modello 190_consac_appalti.xlsx</t>
  </si>
  <si>
    <t>Consegna materiali</t>
  </si>
  <si>
    <t>Omissione/Falsificazione verifiche</t>
  </si>
  <si>
    <t>Inventario beni</t>
  </si>
  <si>
    <t>sottrazione beni</t>
  </si>
  <si>
    <t>Spostamento/movimentazione beni c/o presso reparti</t>
  </si>
  <si>
    <t>alterazione tracciature fittizie</t>
  </si>
  <si>
    <t>Impiego materiale</t>
  </si>
  <si>
    <t>Utlizzo improprio/sottrazione beni</t>
  </si>
  <si>
    <t>Report periodico beni</t>
  </si>
  <si>
    <t>Omissione/alterazione controlli</t>
  </si>
  <si>
    <t>BASSO</t>
  </si>
  <si>
    <t>Predisposizione schede tecniche per acquisto materiali</t>
  </si>
  <si>
    <t>inserimento di parametri non significativi che possano escludere determinati concorrenti</t>
  </si>
  <si>
    <t>Acquisizione richiesta su esigenza approvvigionamento dal reparto/magazzino</t>
  </si>
  <si>
    <t>Inserimento di clausole speciali (tempi, certificazioni, in aggiunta/modifica alla scheda) che possano limitare la partecipazione di determinati soggetti</t>
  </si>
  <si>
    <t>Risposta alle FAQ</t>
  </si>
  <si>
    <t xml:space="preserve">Ritardo nella rispostao precisazioni poco chiare che possano ostacolare la partecipazione allargata </t>
  </si>
  <si>
    <t>Controllo schede tecniche del materiale offerto e controllo del materiale fornito</t>
  </si>
  <si>
    <t>Omissione dei controlli</t>
  </si>
  <si>
    <t>Tutte le misure obbligatorie indicate dalla norma, in particolare sulla trasparenza e il codice di comportamento</t>
  </si>
  <si>
    <t>individuazione morosi</t>
  </si>
  <si>
    <t>emissione sollecito di pagamento</t>
  </si>
  <si>
    <t>alterazione/manipolazione/utilizzo improprio di info e di documentazione</t>
  </si>
  <si>
    <t>controllo pagamenti</t>
  </si>
  <si>
    <t>esecuzione provvedimento</t>
  </si>
  <si>
    <t>disposizione chiusura sbocco</t>
  </si>
  <si>
    <t>ricevimento istanza</t>
  </si>
  <si>
    <t>controllo requisiti</t>
  </si>
  <si>
    <t>lavorazione pratica</t>
  </si>
  <si>
    <t>invio/consegna piano di rateizzazione</t>
  </si>
  <si>
    <t>attivazione rateizzazione</t>
  </si>
  <si>
    <t>acquisizione istanze degli utenti/avvocati</t>
  </si>
  <si>
    <t>analisi delle istanze avanzate</t>
  </si>
  <si>
    <t>studio della normativa di riferimento</t>
  </si>
  <si>
    <t>eventuale contatto/interlocuzione con controparte</t>
  </si>
  <si>
    <t>predisposizione bozza di risposta da sottoporre all'attenzione del dirigente</t>
  </si>
  <si>
    <t xml:space="preserve">alterare la  documentazione allegata all'istanza o rappresentare falsamente la realtà al fine di favorire soggetti non aventi diritto </t>
  </si>
  <si>
    <t>acquisizione atti degli avvocati</t>
  </si>
  <si>
    <t>analisi degli atti inoltrati</t>
  </si>
  <si>
    <t>ricerca elementi documentali presenti in azienda</t>
  </si>
  <si>
    <t>predisposizione di note, memorie, da inoltrare ai legali fiduciari incaricati</t>
  </si>
  <si>
    <t>omettere volutamente di inserire nel fascicolo documenti utili alla difesa in giudizio al fine di agevolare la controparte</t>
  </si>
  <si>
    <t>consultazione short list</t>
  </si>
  <si>
    <t>mancanza rotazione discrezionalità</t>
  </si>
  <si>
    <t>valutazione cv</t>
  </si>
  <si>
    <t>discrezionalità</t>
  </si>
  <si>
    <t>atto di incarico</t>
  </si>
  <si>
    <t>non utilizzo piattaforma appalti</t>
  </si>
  <si>
    <t>autorizzazione pagamento</t>
  </si>
  <si>
    <t>Area 3: p. a. PRIVI di effetto economico diretto</t>
  </si>
  <si>
    <t>Avv. Bianchino</t>
  </si>
  <si>
    <t>smistamento</t>
  </si>
  <si>
    <t>inserimento in banca dati e quantificazione importo</t>
  </si>
  <si>
    <t>rientro in sede e inserimento dati</t>
  </si>
  <si>
    <t>? Manca comportamento a rischio</t>
  </si>
  <si>
    <t>ACQUISIZIONE INFORMATICA</t>
  </si>
  <si>
    <t>ASSEGNAZIONE ALL'OPERATORE</t>
  </si>
  <si>
    <t>DISCREZIONALITA' OPERATORE - CONFLITTO DI INTERESSE</t>
  </si>
  <si>
    <t>SOPRALLUOGO</t>
  </si>
  <si>
    <t>ALTERAZIONE DOCUMENTALE -OMISSIONE CONTROLLI -ESECUZIONE LAVORI NON PREVISTI</t>
  </si>
  <si>
    <t>TRASMISSIONE ALL'UFFICIO UTENZA DELLE PRATICHE SIA ESEGUITE IN VIA DEFINITIVA CHE DA COMPLETARSI SECONDO LE INDICAZIONI</t>
  </si>
  <si>
    <t>nessun comportamento a rischio</t>
  </si>
  <si>
    <t>Area 4: p. a. CON effetto economico diretto</t>
  </si>
  <si>
    <t>Controllo autoletture inoltrate dall'utente</t>
  </si>
  <si>
    <t>Omissione controllo e/o manipolazione dei dati</t>
  </si>
  <si>
    <t>Controllo dei consumi e dei dati inseriti</t>
  </si>
  <si>
    <t>Elaborazione delle fatture</t>
  </si>
  <si>
    <t>Controllo a campione delle fatture elaborate</t>
  </si>
  <si>
    <t>Spedizione delle fatture</t>
  </si>
  <si>
    <t>Alterazione dei tempi</t>
  </si>
  <si>
    <t xml:space="preserve">Scarico pagamenti da files </t>
  </si>
  <si>
    <t>Digitazione pagamenti scartati da files</t>
  </si>
  <si>
    <t>Controllo di coerenza movimenti ricevuti-scaricati</t>
  </si>
  <si>
    <t>Caricamento delle letture sul palmare</t>
  </si>
  <si>
    <t>Manipolazione dei dati</t>
  </si>
  <si>
    <t>Consegna del palmare al letturista</t>
  </si>
  <si>
    <t>Controllo periodico delle letture inoltrate</t>
  </si>
  <si>
    <t>Restituzione del palmare da parte del letturista</t>
  </si>
  <si>
    <t>Omissione controllo</t>
  </si>
  <si>
    <t>Aggiornamento delle letture in banca dati</t>
  </si>
  <si>
    <t>Creazione lista contatori guasti</t>
  </si>
  <si>
    <t>Invio a reparto</t>
  </si>
  <si>
    <t>Acquisizione pratiche lavorate dal reparto</t>
  </si>
  <si>
    <t>Inserimento in banca dati</t>
  </si>
  <si>
    <t>Digitazione insoluti bancari</t>
  </si>
  <si>
    <t>Progettazione</t>
  </si>
  <si>
    <t>Realizzazione</t>
  </si>
  <si>
    <t>Test,Integrazione e validazione</t>
  </si>
  <si>
    <t>Acquisizione Dati e Monitoraggio</t>
  </si>
  <si>
    <t>Alterazione/manipolazione/utilizzo improprio di informazioni e di documentazione</t>
  </si>
  <si>
    <t>Verifica e backup</t>
  </si>
  <si>
    <t>Pianificazione sistema di sicurezza</t>
  </si>
  <si>
    <t>Attribuzione/gestione credenziali accesso</t>
  </si>
  <si>
    <t>Utilizzo improprio delle credenziali</t>
  </si>
  <si>
    <t>Controllo accesso ad informazioni ed ai servizi di rete</t>
  </si>
  <si>
    <t>Omissione controlli/Alterazione /Falsificazione LOG</t>
  </si>
  <si>
    <t xml:space="preserve">Acquisizione dati </t>
  </si>
  <si>
    <t>Elaborazione</t>
  </si>
  <si>
    <t xml:space="preserve">Alterazione/manipolazione di informazioni </t>
  </si>
  <si>
    <t xml:space="preserve">internal auditing </t>
  </si>
  <si>
    <t>Tutte le misure obbligatorie indicate dalla norma, in particolare la trasparenza e il controllo organizzativo</t>
  </si>
  <si>
    <t>Tutte le misure obbligatorie indicate dalla norma, in particolare la trasparenza e il codice di comportamento</t>
  </si>
  <si>
    <t>Area 5: gestione dell’entrata</t>
  </si>
  <si>
    <t>separazione tra istruttoria e rettifica fatturazione</t>
  </si>
  <si>
    <t>Ricezione Reclamo</t>
  </si>
  <si>
    <t>Istruttoria</t>
  </si>
  <si>
    <t>Sottrazione/manomissione documenti</t>
  </si>
  <si>
    <t>sopralluogo per Verifica esterna</t>
  </si>
  <si>
    <t>Verbalizzazione difforme</t>
  </si>
  <si>
    <t xml:space="preserve">Valutazione </t>
  </si>
  <si>
    <t>Rettifica fattura</t>
  </si>
  <si>
    <t xml:space="preserve">Alterazione dati </t>
  </si>
  <si>
    <t>Tutte le misure obbligatorie indicate dalla norma, in particolare Trasparenza, formazione e controllo sul processo</t>
  </si>
  <si>
    <t>Tutte le misure obbligatorie indicate dalla norma, in particolare controllo organizzativo con la separazione tra istruttoria e rettifca della fatturazione</t>
  </si>
  <si>
    <t>Area 6: gestione della spesa</t>
  </si>
  <si>
    <t>Manca il responsabile, essendo ad ALTO rischio occorrerebbe individuare delle misure ulteriori oltre alle obbligatorie</t>
  </si>
  <si>
    <t>Area 7: gestione del patrimonio</t>
  </si>
  <si>
    <t>Area 8: controlli, verifiche, ispezioni e sanzioni</t>
  </si>
  <si>
    <t>comportamento a rischio potenziali</t>
  </si>
  <si>
    <t>MAPPARE TALI RICHIESTE SEMPRE ATTRAVERSO UN MINIMO FLUSSO INFORMATICO (MAIL)</t>
  </si>
  <si>
    <t>Tiddia</t>
  </si>
  <si>
    <t>Femiano</t>
  </si>
  <si>
    <t>Acquisizione vocale/scritta della segnalazione</t>
  </si>
  <si>
    <t>Minimizzazione del problema che possa determinare un mancato o tardivo intervento</t>
  </si>
  <si>
    <t>Inserimento dati nel database delle segnalazioni</t>
  </si>
  <si>
    <t>Mancata attribuzione dell'effettiva priorità o errata trascrizione</t>
  </si>
  <si>
    <t>Smistamento ai reparti/uffici</t>
  </si>
  <si>
    <t>Errato o tardivo smistamento</t>
  </si>
  <si>
    <t>Ricerca segnalazioni archiviate, chiamate ad impresa, elaborazioni statistiche sui dati</t>
  </si>
  <si>
    <t>Errori nella ricerca dati o nella corretta attribuzione della rotazione delle imprese</t>
  </si>
  <si>
    <t>Verifica corretta acquisizione dei dati dal campo</t>
  </si>
  <si>
    <t>Possibili distrazioni nei controlli sulle date o sui valori</t>
  </si>
  <si>
    <t xml:space="preserve">Divulgazione "supplementare interna" dei dati </t>
  </si>
  <si>
    <t>Interpretazione non corretta dei dati diretti ed indiretti (allarme, tempi di svuotamento serbatoi, ecc.)</t>
  </si>
  <si>
    <t>Programmazione interventi su segnalazione dei reparti/individuazione malfunzionamento</t>
  </si>
  <si>
    <t>Mancata gestione delle priorità</t>
  </si>
  <si>
    <t>Verifica corretta pubblicazione dei dati</t>
  </si>
  <si>
    <t>Errori nella individuazione dell'eventuale malfunzionamento nella filiera di acquisizione (da campo, connettività, SW)</t>
  </si>
  <si>
    <t>Attività di manutenzione per ripristinare il servizio</t>
  </si>
  <si>
    <t>Tutte le misure obbligatorie indicate dalla norma, in particolare si rileva maggiore standardizzazione e formalizzazione dell'iter</t>
  </si>
  <si>
    <t>Area 9: incarichi e nomine</t>
  </si>
  <si>
    <t>Area 10: affari legali e contenzioso</t>
  </si>
  <si>
    <r>
      <t>Antonio Giuliano modello 190_consac_rev01 e ufficio tecnico1 sono la stessa cosa?</t>
    </r>
    <r>
      <rPr>
        <b/>
        <sz val="11"/>
        <color theme="1"/>
        <rFont val="Calibri"/>
        <family val="2"/>
        <scheme val="minor"/>
      </rPr>
      <t xml:space="preserve"> UFFICIO TECNICO</t>
    </r>
  </si>
  <si>
    <r>
      <t xml:space="preserve">modello 190_consac. Legale  &amp; modello 190_consac. Pinto Domenico (sono lo stesso file perché è madato da due persone diverse?) </t>
    </r>
    <r>
      <rPr>
        <b/>
        <sz val="11"/>
        <color theme="1"/>
        <rFont val="Calibri"/>
        <family val="2"/>
        <scheme val="minor"/>
      </rPr>
      <t>stesse cosa</t>
    </r>
  </si>
  <si>
    <r>
      <t>modello 190_consac_contratti2 e modello 190_consac_reclami_modifica fatture (li ho messi insieme perché ho visto che nel sito i reclami erano indirizzati all'ufficio contratti),</t>
    </r>
    <r>
      <rPr>
        <sz val="11"/>
        <color rgb="FFFF0000"/>
        <rFont val="Calibri"/>
        <family val="2"/>
        <scheme val="minor"/>
      </rPr>
      <t xml:space="preserve">LA VALUTAZIONE NELL'UFFICIO CONTRATTI E' STATA FATTA SOLO SULL'AREA 5 MANCANO TUTTE STACCATO </t>
    </r>
    <r>
      <rPr>
        <b/>
        <sz val="11"/>
        <color rgb="FFFF0000"/>
        <rFont val="Calibri"/>
        <family val="2"/>
        <scheme val="minor"/>
      </rPr>
      <t>UFFICIO RECLAMI</t>
    </r>
    <r>
      <rPr>
        <b/>
        <sz val="11"/>
        <color theme="1"/>
        <rFont val="Calibri"/>
        <family val="2"/>
        <scheme val="minor"/>
      </rPr>
      <t xml:space="preserve"> - ufficio contratti area 5</t>
    </r>
  </si>
  <si>
    <t>BIANCHINO</t>
  </si>
  <si>
    <t>MAGGIORE CONTROLLO, IMPLEMTENTAZIONE APPLCATIVO SOFTWARE</t>
  </si>
  <si>
    <t>ALTO RISCHIO</t>
  </si>
  <si>
    <t>MEDIA</t>
  </si>
  <si>
    <t>PIRFO ATTIVITA' DI  MONITORAGGIO TRIMESTRALE ROTAZIONE AFFIDAMENTI (ESTRAZIONE DATI DALLA PIATTAFORMA, ELABORAZIONE REPORT, NOTIFICA DIRETTORE GENERALE E AI DIVERSI SETTORI AZIENDALI)</t>
  </si>
  <si>
    <t>UNITA' ORGANIZZATIVA</t>
  </si>
  <si>
    <t>UFFICIO TECNICO</t>
  </si>
  <si>
    <t>UFFICIO LEGALE</t>
  </si>
  <si>
    <r>
      <t xml:space="preserve"> </t>
    </r>
    <r>
      <rPr>
        <b/>
        <sz val="11"/>
        <color rgb="FF4D5156"/>
        <rFont val="Arial"/>
        <family val="2"/>
      </rPr>
      <t>SETTORE ELETTROMECCANICO</t>
    </r>
  </si>
  <si>
    <t>LAVORI - SERVIZI - FORNITURE</t>
  </si>
  <si>
    <t>UFFICIO CONTRATTI</t>
  </si>
  <si>
    <t>TELECONTROLLO</t>
  </si>
  <si>
    <t>RISORSE UMANE</t>
  </si>
  <si>
    <t>UFFICIO QUALITA' TECNICA</t>
  </si>
  <si>
    <t>modello 190_consac_TIDDIA Ufficio Tecnico (settore idropatabile)?  METTERE ALTO</t>
  </si>
  <si>
    <t>modello 190_consac_risorse umane . MANCA LA MAPPATURA PROVVEDIMENTI DISCIPLINARI A quale ufficio va imputato? Forse il processo PRATICHE UTENZA RICEVUTE DAI COLLEGHI VA CHIAMATO IN UN ALTRO MODO PERCHE' MI SEMBRA PIU' UNA FASE</t>
  </si>
  <si>
    <t>Attività di monitoraggio rotazione affidamenti</t>
  </si>
  <si>
    <t>Estrazione dati dala piattaforma</t>
  </si>
  <si>
    <t>Elaborazione report</t>
  </si>
  <si>
    <t>Notifica agli interessati</t>
  </si>
  <si>
    <t>alterazione dati</t>
  </si>
  <si>
    <t>Tutte le misure obbligatorie indicate dalla norma, inoltre occorre standardizzare la procedura per ridurre il livello di discrezionalità</t>
  </si>
  <si>
    <t>id univoco</t>
  </si>
  <si>
    <t>SEDI OEPERATIVE</t>
  </si>
  <si>
    <t>Input</t>
  </si>
  <si>
    <t>Output</t>
  </si>
  <si>
    <t>Richieste direzione</t>
  </si>
  <si>
    <t>Programmazione</t>
  </si>
  <si>
    <t>Esigenze estemporanee</t>
  </si>
  <si>
    <t>Richieste</t>
  </si>
  <si>
    <t>Richieste da parte utenza</t>
  </si>
  <si>
    <t>Richieste utenza</t>
  </si>
  <si>
    <t>Reclutamento</t>
  </si>
  <si>
    <t>Progressione</t>
  </si>
  <si>
    <t>Retribuzione</t>
  </si>
  <si>
    <t>Erogazione premio</t>
  </si>
  <si>
    <t>Provvedimento</t>
  </si>
  <si>
    <t>Verbale ispezione</t>
  </si>
  <si>
    <t>Acquisto bene o servizio</t>
  </si>
  <si>
    <t>Report monitoraggio</t>
  </si>
  <si>
    <t>Gesione inventario</t>
  </si>
  <si>
    <t>Chiarimenti</t>
  </si>
  <si>
    <t>Definizione richieste</t>
  </si>
  <si>
    <t>Verifiche</t>
  </si>
  <si>
    <t>Provvedimenti per recupero</t>
  </si>
  <si>
    <t>Provvedimenti per rateizzazioni</t>
  </si>
  <si>
    <t>Documentazione specifica</t>
  </si>
  <si>
    <t>Provvedimenti</t>
  </si>
  <si>
    <t>Risposte/rettifiche</t>
  </si>
  <si>
    <t>Gestione dati</t>
  </si>
  <si>
    <t>Gestione segnalazione</t>
  </si>
  <si>
    <t>Attività d imanutenzione</t>
  </si>
  <si>
    <t>Verifiche / ispezioni</t>
  </si>
  <si>
    <t>alterazione documentale</t>
  </si>
  <si>
    <t>Omissione controlli - Alterazione documentale</t>
  </si>
  <si>
    <t>Registro comportamenti a rischio</t>
  </si>
  <si>
    <t xml:space="preserve"> SETTORE ELETTROMECCANICO</t>
  </si>
  <si>
    <t>TIPOLOGIA CONTROMISURA</t>
  </si>
  <si>
    <t>AZIONI</t>
  </si>
  <si>
    <t>ENTRO</t>
  </si>
  <si>
    <t>RESPONSABILE</t>
  </si>
  <si>
    <t>INDICATORE</t>
  </si>
  <si>
    <t>Sono adottatti tutti gli strumenti prevista dalla normativa come obbligatori. Non si rilevano strumenti specifici in quanto il processo è risultato a rischio basso. Nell'ottica di tenerlo sempre sotto controllo si prevede la maggiore standardizzazione degli strumenti e delle procedure per garantire una migliore rotazione del personale e l'adozione di corsi di formazione specifici di natura maggiormente giuridica</t>
  </si>
  <si>
    <t>Antonio Giuliano</t>
  </si>
  <si>
    <t>Sono adottatti tutti gli strumenti prevista dalla normativa come obbligatori. Non si rilevano strumenti specifici in quanto il processo risulta particolarmente sotto controllo grazie all'adozione degli strumenti informatici e dei controlli organizzativi posti in essere</t>
  </si>
  <si>
    <t>Area 10:  affari legali e contenzioso</t>
  </si>
  <si>
    <t>Sono adottatti tutti gli strumenti prevista dalla normativa come obbligatori. Non si rilevano strumenti specifici in quanto il processo risulta particolarmente sotto controllo e la valutazione è risultata a basso rischio grazie agli strumenti di controllo posti già in essere. Il processo è infatti diviso tra più soggetti e qualunque affidamento è in ultima istanza affidato al CDA aziendale.</t>
  </si>
  <si>
    <t>Adozione procedura e verifica</t>
  </si>
  <si>
    <t>?</t>
  </si>
  <si>
    <t>Sono adottatti tutti gli strumenti prevista dalla normativa come obbligatori. E' stato introdotto un applicativo informatico per il controllo dello scarico/carico del magazzino e un sistema di video sorveglianza. Sono in atto nel corso dell'anno una serie di gare per creare dei magazzini dislocati sul territorio non gestiti dall'azienda ma da fornitori esterni</t>
  </si>
  <si>
    <t>Maria Rosaria Pirfo</t>
  </si>
  <si>
    <t>Affidamento lavori</t>
  </si>
  <si>
    <t xml:space="preserve">Sono adottatti tutti gli strumenti prevista dalla normativa come obbligatori. Non si rilevano strumenti specifici in quanto il processo risulta particolarmente sotto controllo e valutato a rischio basso in quanto l'attività è parte di processi più ampi gestiti da altri uffici. L'impiego di procedure informatizzate garantisce l'oggettività e l'imparzialità della prestazione. Sono effettuati inoltre controlli a campione per la verifica del corretto funzionamento. </t>
  </si>
  <si>
    <t>Sono adottatti tutti gli strumenti prevista dalla normativa come obbligatori. Non si rilevano strumenti specifici in quanto il processo risulta particolarmente sotto controllo grazie all'adozione degli strumenti informatici e dei controlli organizzativi posti in essere. Tutte le attività sono verificabili e tracciate anche da strumenti informatici di supporto</t>
  </si>
  <si>
    <t>Sono adottatti tutti gli strumenti prevista dalla normativa come obbligatori. Non si rilevano strumenti specifici in quanto il processo risulta particolarmente sotto controllo grazie all'adozione degli strumenti informatici e dei controlli organizzativi posti in essere. Si segnala la possibilità di implementare maggiormente le regole per la gestione dell'arrivo della rischiesta che ad oggi non sono tracciate se non via mail</t>
  </si>
  <si>
    <t>AZIONI TRASVERSALI</t>
  </si>
  <si>
    <t>Dall'analisi è emersa la conoscenza limitata dello strumento del Whistleblowing pertanto si adotterà nel corso dell'anno una maggiore diffusione della conoscenza dello strumento con formazione ad hoc</t>
  </si>
  <si>
    <t>Corsi svolti</t>
  </si>
  <si>
    <t xml:space="preserve">Sono adottatti tutti gli strumenti prevista dalla normativa come obbligatori. Non si rilevano strumenti specifici in quanto il processo è risultato a rischio basso. Sono presentoi applicativi informatici che regolano il processo e le infromazioni (tutti i passaggi sono traccitati e non è possibile la manomissione). Inoltre i dati sono oggetto di ricontrollo da parte di altri uffici in quanto parte di un processo più ampio. </t>
  </si>
  <si>
    <t>Sono adottatti tutti gli strumenti prevista dalla normativa come obbligatori. Non si rilevano strumenti specifici in quanto il processo risulta particolarmente sotto controllo grazie all'adozione degli strumenti informatici e dei controlli organizzativi posti in essere (le procedure di acquisto sono monitorate dall'ufficio acquisti).</t>
  </si>
  <si>
    <t>Sono adottatti tutti gli strumenti prevista dalla normativa come obbligatori. Non si rilevano strumenti specifici in quanto il processo risulta particolarmente sotto controllo grazie all'adozione degli strumenti informatici e dei controlli organizzativi posti in essere.</t>
  </si>
  <si>
    <t>Sono adottatti tutti gli strumenti prevista dalla normativa come obbligatori. Non si rilevano strumenti specifici in quanto il processo risulta particolarmente sotto controllo grazie all'adozione degli strumenti informatici e dei controlli organizzativi posti in essere. L'attività è comunque monitorata da parte di altre uffici in quanto fa parte di un processo più ampio.</t>
  </si>
  <si>
    <t>Sono adottatti tutti gli strumenti prevista dalla normativa come obbligatori. Non si rilevano strumenti specifici in quanto il processo risulta particolarmente sotto controllo grazie all'adozione degli strumenti informatici e dei controlli organizzativi posti in essere. Ogni chiamata è registrata ed è possibile riascoltarla e vengono effettuati controlli a campione o su segnalazione. Le attività da condurre sono standardizzate, e il successino ordine dei lavori dipende da un altro ufficio secondo criteri oggetti derivanti dal territorio.</t>
  </si>
  <si>
    <t>Sono adottatti tutti gli strumenti prevista dalla normativa come obbligatori. Non si rilevano strumenti specifici in quanto il processo risulta particolarmente sotto controllo grazie all'adozione degli strumenti informatici e dei controlli organizzativi posti in essere. Tutte le peroferiche sono tenute sotto controllo tramite sistemi automatizzati.</t>
  </si>
  <si>
    <t>Sono adottatti tutti gli strumenti prevista dalla normativa come obbligatori. Non si rilevano strumenti specifici in quanto il processo risulta particolarmente sotto controllo grazie all'adozione degli strumenti informatici e dei controlli organizzativi posti in essere. Tutte le peroferiche sono tenute sotto controllo tramite sistemi automatizzati. Possono essere presenti affidamenti diretti per la manutenzione, ma essi sono sporadici e di modico valore.</t>
  </si>
  <si>
    <t>Sono adottatti tutti gli strumenti prevista dalla normativa come obbligatori. Non si rilevano strumenti specifici in quanto il processo risulta particolarmente sotto controllo grazie all'adozione degli strumenti informatici e dei controlli organizzativi posti in essere. Il processo ha una natura interna e di controllo, elaborando dati che vengono gestiti da altri uffici.</t>
  </si>
  <si>
    <t>Sono adottatti tutti gli strumenti prevista dalla normativa come obbligatori. Non si rilevano strumenti specifici in quanto il processo risulta particolarmente sotto controllo e la valutazione è risultata a basso rischio grazie agli strumenti di controllo posti già in essere. L'attività dell'ufficio legale è comunque coordinata insieme a quella di altri uffici.</t>
  </si>
  <si>
    <t>Sono adottatti tutti gli strumenti prevista dalla normativa come obbligatori. Si prevede di standardizzare e definire meglio all'interno del processo le regole per limitare la discrezionalità degli operatori. Per mitigare il rischio, viene controllata la gestione dell'affidamento da parte di una figura afferente all’ufficio secondo disposizioni del DG con controlli a campioni. L'applicativo utilizzato gestisce l'equa rotazione dei fornitori iscritti all'albo.</t>
  </si>
  <si>
    <t>Sono adottatti tutti gli strumenti prevista dalla normativa come obbligatori. Non si rilevano strumenti specifici in quanto il processo risulta particolarmente sotto controllo grazie all'adozione degli strumenti informatici e dei controlli organizzativi posti in essere (le procedure di acquisto sono monitorate dall'ufficio acquisti). Eventuali acquisti per somma urgenza si basano sulle indicazioni previste da Arera.</t>
  </si>
  <si>
    <t>registrazione fatture</t>
  </si>
  <si>
    <t>pagamento fatture</t>
  </si>
  <si>
    <t>gestione delle fasi di accertamento riscossione e versamento imposte agenzia delle entrate</t>
  </si>
  <si>
    <t>rendicontazione della cassa</t>
  </si>
  <si>
    <t>gestione c/c bancari e postali</t>
  </si>
  <si>
    <t xml:space="preserve">inserire in banca dati il fornitore </t>
  </si>
  <si>
    <t>registrazione contabile fattura</t>
  </si>
  <si>
    <t>individuazione del responsabile del procedimento per ok sulla prestazione indicata in fattura</t>
  </si>
  <si>
    <t>interrogazione enti cometenti ai fini di procedere al pagamento</t>
  </si>
  <si>
    <t>pagamento</t>
  </si>
  <si>
    <t>stampa scadenziario</t>
  </si>
  <si>
    <t>verifica della documentazione giustificativa della spesa</t>
  </si>
  <si>
    <t>controllo registrazioni effettuate ciclo attivo e passivo</t>
  </si>
  <si>
    <t>predisposizione f24 e relativo invio</t>
  </si>
  <si>
    <t>rimborso spese dipendenti ed organi legali</t>
  </si>
  <si>
    <t xml:space="preserve">controllo documenti giustificativi del rimborso somme richieste </t>
  </si>
  <si>
    <t>controllo  periodico delle entrate e delle uscite sui c/c</t>
  </si>
  <si>
    <t xml:space="preserve">controllo documenti giustificativi dell'uscita (mandato) </t>
  </si>
  <si>
    <t>controllo documenti  giustificativi dell'entrata</t>
  </si>
  <si>
    <t>Richiesta da ufficio interno</t>
  </si>
  <si>
    <t>alterazione del database omettendo dati o inserirli non corretti, blocco della fattura nel momento in cui non presenta i campi fiscali corretti es regime iva, mancato controllo della prestazione , mancato controllo della prestazione , mancata richiesta durc oppure verifica inadempienze per ft superiori a €5000</t>
  </si>
  <si>
    <t>alterazione del database omettendo dati o inserirli non corretti, omessa verifica / alterazione dei tempi, mancato controllo della prestazione , mancata richiesta durc oppure verifica inadempienze per ft superiori a €5000</t>
  </si>
  <si>
    <t>alterazione di importi e tempistiche in deroga ai principi di contabilità, alterazione tempistica in deroga ai principi di contabilità</t>
  </si>
  <si>
    <t xml:space="preserve">alterazione di importi, spese non giustificate o di altra natura, alterazione importi </t>
  </si>
  <si>
    <t>movimenti bancari non consentiti, alterazione mandato, registrazione di importo inferiore/ superiore a quello reale</t>
  </si>
  <si>
    <t>Attività contabili</t>
  </si>
  <si>
    <t>CONTABILITA'</t>
  </si>
  <si>
    <t>Sono adottatti tutti gli strumenti prevista dalla normativa come obbligatori. Non si rilevano strumenti specifici in quanto il processo risulta particolarmente sotto controllo grazie all'adozione degli strumenti informatici e dei controlli organizzativi posti in essere. Il processo ha una natura interna e di controllo, elaborando dati che vengono gestiti da altri uffici. Possono essere gestiti degli affidamenti a laboratori esterni.</t>
  </si>
  <si>
    <t>Valutazione rischio (a livello numerico)</t>
  </si>
  <si>
    <t>Tutte i processi di spesa sono regolati oltre che dall'ufficio richiedente anche che dall'ufficio contabilità. Sono adottati tutti gli strumenti prevista dalla normativa come obbligatori, ogni controllo ha una procedura standardizzata ed è garantita l'alternanza del personale in caso di conflitto di interesse. I flussi di pagamento sono gestiti dall'applicativo informativo che ne garantisce la non alterazione.</t>
  </si>
  <si>
    <t>Giudizio sintetico</t>
  </si>
  <si>
    <t>Definizione di una nuova procedura entro la fine del 2021 da parte del responsabile.</t>
  </si>
  <si>
    <t>Affidamento gestione magazzini dislocata da affidare entro la fine del 2021 da parte del Responsabile del servizio</t>
  </si>
  <si>
    <t>Aggiornamento della procedura sul conflitto di interesse, fornendo indicazioni sulla gestione dello stesso non solo a livello prima dell'avvio del processo ma anche quando venga determinato e riscontrato durante già la gestione. Ogni Dirigente avrà il compito oltre che ad adottarlo a creare procedure specifiche per il proprio servizio</t>
  </si>
  <si>
    <t>Estrazione dati daLla piattaforma</t>
  </si>
  <si>
    <t>Responsabile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</si>
</sst>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 #,##0.00_-;\-&quot;€&quot;\ * #,##0.00_-;_-&quot;€&quot;\ * &quot;-&quot;??_-;_-@_-"/>
    <numFmt numFmtId="165" formatCode="#,##0\ [$€-1];[Red]\-#,##0\ [$€-1]"/>
  </numFmts>
  <fonts count="28" x14ac:knownFonts="1">
    <font>
      <sz val="11"/>
      <color theme="1"/>
      <name val="Calibri"/>
      <family val="2"/>
      <scheme val="minor"/>
    </font>
    <font>
      <b/>
      <sz val="11"/>
      <color theme="1"/>
      <name val="Calibri"/>
      <family val="2"/>
      <scheme val="minor"/>
    </font>
    <font>
      <sz val="10"/>
      <name val="Arial"/>
    </font>
    <font>
      <sz val="10"/>
      <name val="Arial"/>
      <family val="2"/>
    </font>
    <font>
      <b/>
      <sz val="11"/>
      <color rgb="FF000000"/>
      <name val="Calibri"/>
      <family val="2"/>
    </font>
    <font>
      <b/>
      <sz val="11"/>
      <name val="Arial"/>
      <family val="2"/>
    </font>
    <font>
      <b/>
      <sz val="10"/>
      <name val="Arial"/>
      <family val="2"/>
    </font>
    <font>
      <i/>
      <sz val="11"/>
      <name val="Arial"/>
      <family val="2"/>
    </font>
    <font>
      <sz val="11"/>
      <color rgb="FF4D5156"/>
      <name val="Arial"/>
      <family val="2"/>
    </font>
    <font>
      <sz val="11"/>
      <color theme="1"/>
      <name val="Calibri"/>
      <family val="2"/>
      <scheme val="minor"/>
    </font>
    <font>
      <sz val="11"/>
      <color rgb="FFFF0000"/>
      <name val="Calibri"/>
      <family val="2"/>
      <scheme val="minor"/>
    </font>
    <font>
      <sz val="12"/>
      <name val="Arial"/>
      <family val="2"/>
    </font>
    <font>
      <b/>
      <sz val="16"/>
      <name val="Arial"/>
      <family val="2"/>
    </font>
    <font>
      <sz val="8"/>
      <name val="Arial"/>
      <family val="2"/>
    </font>
    <font>
      <b/>
      <sz val="8"/>
      <color rgb="FFFF0000"/>
      <name val="Arial"/>
      <family val="2"/>
    </font>
    <font>
      <b/>
      <sz val="8"/>
      <color theme="3"/>
      <name val="Arial"/>
      <family val="2"/>
    </font>
    <font>
      <b/>
      <sz val="12"/>
      <color rgb="FFFF0000"/>
      <name val="Arial"/>
      <family val="2"/>
    </font>
    <font>
      <b/>
      <sz val="12"/>
      <color theme="3"/>
      <name val="Arial"/>
      <family val="2"/>
    </font>
    <font>
      <sz val="9"/>
      <name val="Arial"/>
      <family val="2"/>
    </font>
    <font>
      <b/>
      <u/>
      <sz val="9"/>
      <name val="Arial"/>
      <family val="2"/>
    </font>
    <font>
      <sz val="11"/>
      <name val="Arial"/>
      <family val="2"/>
    </font>
    <font>
      <b/>
      <u/>
      <sz val="11"/>
      <name val="Arial"/>
      <family val="2"/>
    </font>
    <font>
      <b/>
      <sz val="12"/>
      <name val="Arial"/>
      <family val="2"/>
    </font>
    <font>
      <b/>
      <sz val="8"/>
      <name val="Arial"/>
      <family val="2"/>
    </font>
    <font>
      <b/>
      <sz val="11"/>
      <color theme="1"/>
      <name val="Calibri"/>
      <family val="2"/>
    </font>
    <font>
      <b/>
      <sz val="11"/>
      <color rgb="FF4D5156"/>
      <name val="Arial"/>
      <family val="2"/>
    </font>
    <font>
      <b/>
      <sz val="11"/>
      <color rgb="FFFF0000"/>
      <name val="Calibri"/>
      <family val="2"/>
      <scheme val="minor"/>
    </font>
    <font>
      <sz val="11"/>
      <color theme="1"/>
      <name val="Arial"/>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FF99"/>
        <bgColor indexed="64"/>
      </patternFill>
    </fill>
    <fill>
      <patternFill patternType="solid">
        <fgColor rgb="FFFFCC00"/>
        <bgColor indexed="64"/>
      </patternFill>
    </fill>
    <fill>
      <patternFill patternType="solid">
        <fgColor rgb="FF99FF99"/>
        <bgColor indexed="64"/>
      </patternFill>
    </fill>
    <fill>
      <patternFill patternType="solid">
        <fgColor theme="0" tint="-4.9989318521683403E-2"/>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2" fillId="0" borderId="0"/>
    <xf numFmtId="164" fontId="3" fillId="0" borderId="0" applyFont="0" applyFill="0" applyBorder="0" applyAlignment="0" applyProtection="0"/>
    <xf numFmtId="0" fontId="3" fillId="0" borderId="0"/>
    <xf numFmtId="43" fontId="3" fillId="0" borderId="0" applyFont="0" applyFill="0" applyBorder="0" applyAlignment="0" applyProtection="0"/>
    <xf numFmtId="165" fontId="3" fillId="0" borderId="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cellStyleXfs>
  <cellXfs count="388">
    <xf numFmtId="0" fontId="0" fillId="0" borderId="0" xfId="0"/>
    <xf numFmtId="0" fontId="2" fillId="0" borderId="0" xfId="1"/>
    <xf numFmtId="0" fontId="6" fillId="0" borderId="0" xfId="1" applyFont="1" applyAlignment="1">
      <alignment horizontal="center"/>
    </xf>
    <xf numFmtId="0" fontId="4" fillId="0" borderId="1" xfId="1" applyFont="1" applyBorder="1" applyAlignment="1">
      <alignment horizontal="center" textRotation="90" wrapText="1"/>
    </xf>
    <xf numFmtId="0" fontId="5" fillId="0" borderId="1" xfId="1" applyNumberFormat="1" applyFont="1" applyBorder="1" applyAlignment="1">
      <alignment horizontal="center" vertical="center"/>
    </xf>
    <xf numFmtId="49" fontId="7" fillId="2" borderId="2" xfId="1" applyNumberFormat="1" applyFont="1" applyFill="1" applyBorder="1" applyAlignment="1" applyProtection="1">
      <alignment vertical="center" wrapText="1"/>
      <protection locked="0"/>
    </xf>
    <xf numFmtId="49" fontId="7" fillId="2" borderId="1" xfId="1" applyNumberFormat="1" applyFont="1" applyFill="1" applyBorder="1" applyAlignment="1" applyProtection="1">
      <alignment vertical="center" wrapText="1"/>
      <protection locked="0"/>
    </xf>
    <xf numFmtId="49" fontId="7" fillId="2" borderId="1" xfId="3" applyNumberFormat="1" applyFont="1" applyFill="1" applyBorder="1" applyAlignment="1" applyProtection="1">
      <alignment horizontal="center" vertical="center" wrapText="1"/>
      <protection locked="0"/>
    </xf>
    <xf numFmtId="49" fontId="7" fillId="2" borderId="2" xfId="3" applyNumberFormat="1" applyFont="1" applyFill="1" applyBorder="1" applyAlignment="1" applyProtection="1">
      <alignment vertical="center" wrapText="1"/>
      <protection locked="0"/>
    </xf>
    <xf numFmtId="49" fontId="7" fillId="2" borderId="1" xfId="3" applyNumberFormat="1" applyFont="1" applyFill="1" applyBorder="1" applyAlignment="1" applyProtection="1">
      <alignment vertical="center" wrapText="1"/>
      <protection locked="0"/>
    </xf>
    <xf numFmtId="0" fontId="0" fillId="0" borderId="1" xfId="0" applyBorder="1"/>
    <xf numFmtId="0" fontId="0" fillId="0" borderId="1" xfId="0" applyBorder="1" applyAlignment="1">
      <alignment horizontal="center"/>
    </xf>
    <xf numFmtId="0" fontId="0" fillId="0" borderId="0" xfId="0" applyAlignment="1">
      <alignment horizontal="center"/>
    </xf>
    <xf numFmtId="0" fontId="5" fillId="0" borderId="1" xfId="1" applyFont="1" applyBorder="1" applyAlignment="1">
      <alignment horizontal="center" vertical="center"/>
    </xf>
    <xf numFmtId="0" fontId="5" fillId="0" borderId="1" xfId="1" applyNumberFormat="1" applyFont="1" applyBorder="1" applyAlignment="1">
      <alignment horizontal="center" vertical="center"/>
    </xf>
    <xf numFmtId="0" fontId="7" fillId="2" borderId="2" xfId="1" applyNumberFormat="1" applyFont="1" applyFill="1" applyBorder="1" applyAlignment="1" applyProtection="1">
      <alignment vertical="center" wrapText="1"/>
      <protection locked="0"/>
    </xf>
    <xf numFmtId="0" fontId="7" fillId="2" borderId="1" xfId="1" applyNumberFormat="1" applyFont="1" applyFill="1" applyBorder="1" applyAlignment="1" applyProtection="1">
      <alignment vertical="center" wrapText="1"/>
      <protection locked="0"/>
    </xf>
    <xf numFmtId="0" fontId="5" fillId="10" borderId="2" xfId="1" applyFont="1" applyFill="1" applyBorder="1" applyAlignment="1">
      <alignment horizontal="center" vertical="center"/>
    </xf>
    <xf numFmtId="0" fontId="2" fillId="0" borderId="0" xfId="1" applyAlignment="1">
      <alignment horizontal="center"/>
    </xf>
    <xf numFmtId="0" fontId="3" fillId="0" borderId="0" xfId="3"/>
    <xf numFmtId="0" fontId="11" fillId="0" borderId="0" xfId="3" applyFont="1" applyAlignment="1">
      <alignment horizontal="center" wrapText="1"/>
    </xf>
    <xf numFmtId="1" fontId="16" fillId="0" borderId="1" xfId="3" applyNumberFormat="1" applyFont="1" applyBorder="1" applyAlignment="1">
      <alignment wrapText="1"/>
    </xf>
    <xf numFmtId="1" fontId="17" fillId="0" borderId="1" xfId="3" applyNumberFormat="1" applyFont="1" applyBorder="1" applyAlignment="1">
      <alignment wrapText="1"/>
    </xf>
    <xf numFmtId="0" fontId="6" fillId="0" borderId="1" xfId="3" applyFont="1" applyBorder="1" applyAlignment="1">
      <alignment horizontal="center" vertical="center" wrapText="1"/>
    </xf>
    <xf numFmtId="0" fontId="19" fillId="0" borderId="2" xfId="3" applyFont="1" applyFill="1" applyBorder="1" applyAlignment="1">
      <alignment horizontal="center" vertical="center" wrapText="1"/>
    </xf>
    <xf numFmtId="0" fontId="6" fillId="0" borderId="2" xfId="3" applyFont="1" applyBorder="1" applyAlignment="1">
      <alignment horizontal="center" vertical="center" wrapText="1"/>
    </xf>
    <xf numFmtId="0" fontId="13" fillId="8" borderId="0" xfId="3" applyFont="1" applyFill="1" applyAlignment="1">
      <alignment horizontal="center" vertical="center" wrapText="1"/>
    </xf>
    <xf numFmtId="0" fontId="13" fillId="8" borderId="0" xfId="3" applyFont="1" applyFill="1" applyAlignment="1">
      <alignment wrapText="1"/>
    </xf>
    <xf numFmtId="0" fontId="6" fillId="10" borderId="2" xfId="3" applyFont="1" applyFill="1" applyBorder="1" applyAlignment="1">
      <alignment horizontal="center" vertical="center" wrapText="1"/>
    </xf>
    <xf numFmtId="0" fontId="18" fillId="0" borderId="1" xfId="3" applyFont="1" applyBorder="1" applyAlignment="1" applyProtection="1">
      <alignment wrapText="1"/>
      <protection locked="0"/>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18" fillId="0" borderId="1" xfId="3" applyFont="1" applyBorder="1" applyAlignment="1" applyProtection="1">
      <alignment horizontal="left" wrapText="1"/>
      <protection locked="0"/>
    </xf>
    <xf numFmtId="0" fontId="6" fillId="2" borderId="2" xfId="3" applyFont="1" applyFill="1" applyBorder="1" applyAlignment="1">
      <alignment horizontal="center" vertical="center" wrapText="1"/>
    </xf>
    <xf numFmtId="0" fontId="13" fillId="0" borderId="1" xfId="3" applyFont="1" applyBorder="1" applyAlignment="1" applyProtection="1">
      <alignment horizontal="left" vertical="center" wrapText="1"/>
      <protection locked="0"/>
    </xf>
    <xf numFmtId="0" fontId="10" fillId="0" borderId="0" xfId="0" applyFont="1"/>
    <xf numFmtId="0" fontId="13"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3" fillId="8" borderId="0" xfId="0" applyFont="1" applyFill="1" applyAlignment="1">
      <alignment horizontal="center" vertical="center" wrapText="1"/>
    </xf>
    <xf numFmtId="0" fontId="13" fillId="8" borderId="0" xfId="0" applyFont="1" applyFill="1" applyAlignment="1">
      <alignment wrapText="1"/>
    </xf>
    <xf numFmtId="0" fontId="11" fillId="0" borderId="0" xfId="0" applyFont="1" applyAlignment="1">
      <alignment horizontal="center" wrapText="1"/>
    </xf>
    <xf numFmtId="0" fontId="18" fillId="0" borderId="1" xfId="0" applyFont="1" applyBorder="1" applyAlignment="1" applyProtection="1">
      <alignment horizontal="left" wrapText="1"/>
      <protection locked="0"/>
    </xf>
    <xf numFmtId="0" fontId="19" fillId="0" borderId="2" xfId="0" applyFont="1" applyBorder="1" applyAlignment="1">
      <alignment horizontal="center" vertical="center" wrapText="1"/>
    </xf>
    <xf numFmtId="0" fontId="6" fillId="1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8" fillId="0" borderId="1" xfId="0" applyFont="1" applyBorder="1" applyAlignment="1" applyProtection="1">
      <alignment wrapText="1"/>
      <protection locked="0"/>
    </xf>
    <xf numFmtId="0" fontId="11" fillId="0" borderId="1" xfId="0" applyFont="1" applyBorder="1" applyAlignment="1" applyProtection="1">
      <alignment wrapText="1"/>
      <protection locked="0"/>
    </xf>
    <xf numFmtId="1" fontId="16" fillId="0" borderId="1" xfId="0" applyNumberFormat="1" applyFont="1" applyBorder="1" applyAlignment="1">
      <alignment wrapText="1"/>
    </xf>
    <xf numFmtId="1" fontId="17" fillId="0" borderId="1" xfId="0" applyNumberFormat="1" applyFont="1" applyBorder="1" applyAlignment="1">
      <alignment wrapText="1"/>
    </xf>
    <xf numFmtId="0" fontId="13" fillId="0" borderId="1" xfId="0" applyFont="1" applyBorder="1" applyAlignment="1" applyProtection="1">
      <alignment horizontal="center" vertical="center" wrapText="1"/>
      <protection locked="0"/>
    </xf>
    <xf numFmtId="0" fontId="13" fillId="0" borderId="1" xfId="0" applyFont="1" applyBorder="1" applyAlignment="1" applyProtection="1">
      <alignment wrapText="1"/>
      <protection locked="0"/>
    </xf>
    <xf numFmtId="0" fontId="13" fillId="0" borderId="0" xfId="0" applyFont="1" applyAlignment="1">
      <alignment horizontal="left" wrapText="1"/>
    </xf>
    <xf numFmtId="0" fontId="22" fillId="0" borderId="0" xfId="0" applyFont="1" applyAlignment="1">
      <alignment horizontal="center" wrapText="1"/>
    </xf>
    <xf numFmtId="0" fontId="7" fillId="2" borderId="2" xfId="3" applyNumberFormat="1" applyFont="1" applyFill="1" applyBorder="1" applyAlignment="1" applyProtection="1">
      <alignment vertical="center" wrapText="1"/>
      <protection locked="0"/>
    </xf>
    <xf numFmtId="0" fontId="7" fillId="2" borderId="1" xfId="3" applyNumberFormat="1" applyFont="1" applyFill="1" applyBorder="1" applyAlignment="1" applyProtection="1">
      <alignment vertical="center" wrapText="1"/>
      <protection locked="0"/>
    </xf>
    <xf numFmtId="0" fontId="6" fillId="0" borderId="2" xfId="3" applyFont="1" applyBorder="1" applyAlignment="1">
      <alignment horizontal="center" vertical="center" wrapText="1"/>
    </xf>
    <xf numFmtId="0" fontId="13" fillId="8" borderId="0" xfId="3" applyFont="1" applyFill="1" applyAlignment="1">
      <alignment horizontal="center" vertical="center" wrapText="1"/>
    </xf>
    <xf numFmtId="0" fontId="18" fillId="0" borderId="1" xfId="3" applyFont="1" applyBorder="1" applyAlignment="1" applyProtection="1">
      <alignment wrapText="1"/>
      <protection locked="0"/>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7" fillId="2" borderId="2" xfId="3" applyNumberFormat="1" applyFont="1" applyFill="1" applyBorder="1" applyAlignment="1" applyProtection="1">
      <alignment vertical="center" wrapText="1"/>
      <protection locked="0"/>
    </xf>
    <xf numFmtId="0" fontId="11" fillId="3" borderId="1" xfId="3" applyFont="1" applyFill="1" applyBorder="1" applyAlignment="1" applyProtection="1">
      <alignment wrapText="1"/>
      <protection locked="0"/>
    </xf>
    <xf numFmtId="0" fontId="11" fillId="10" borderId="1" xfId="3" applyFont="1" applyFill="1" applyBorder="1" applyAlignment="1" applyProtection="1">
      <alignment wrapText="1"/>
      <protection locked="0"/>
    </xf>
    <xf numFmtId="0" fontId="0" fillId="0" borderId="0" xfId="0" applyAlignment="1">
      <alignment horizontal="left"/>
    </xf>
    <xf numFmtId="0" fontId="13" fillId="0" borderId="0" xfId="0" applyFont="1" applyAlignment="1">
      <alignment horizontal="center" wrapText="1"/>
    </xf>
    <xf numFmtId="0" fontId="7" fillId="2" borderId="2" xfId="3" applyNumberFormat="1" applyFont="1" applyFill="1" applyBorder="1" applyAlignment="1" applyProtection="1">
      <alignment vertical="center" wrapText="1"/>
      <protection locked="0"/>
    </xf>
    <xf numFmtId="0" fontId="7" fillId="2" borderId="1" xfId="3" applyNumberFormat="1" applyFont="1" applyFill="1" applyBorder="1" applyAlignment="1" applyProtection="1">
      <alignment vertical="center" wrapText="1"/>
      <protection locked="0"/>
    </xf>
    <xf numFmtId="0" fontId="3" fillId="0" borderId="0" xfId="3"/>
    <xf numFmtId="1" fontId="16" fillId="0" borderId="1" xfId="3" applyNumberFormat="1" applyFont="1" applyBorder="1" applyAlignment="1">
      <alignment wrapText="1"/>
    </xf>
    <xf numFmtId="1" fontId="17" fillId="0" borderId="1" xfId="3" applyNumberFormat="1" applyFont="1" applyBorder="1" applyAlignment="1">
      <alignment wrapText="1"/>
    </xf>
    <xf numFmtId="0" fontId="19" fillId="0" borderId="2" xfId="3" applyFont="1" applyFill="1" applyBorder="1" applyAlignment="1">
      <alignment horizontal="center" vertical="center" wrapText="1"/>
    </xf>
    <xf numFmtId="0" fontId="6" fillId="0" borderId="2" xfId="3" applyFont="1" applyBorder="1" applyAlignment="1">
      <alignment horizontal="center" vertical="center" wrapText="1"/>
    </xf>
    <xf numFmtId="0" fontId="13" fillId="8" borderId="0" xfId="3" applyFont="1" applyFill="1" applyAlignment="1">
      <alignment horizontal="center" vertical="center" wrapText="1"/>
    </xf>
    <xf numFmtId="0" fontId="13" fillId="8" borderId="0" xfId="3" applyFont="1" applyFill="1" applyAlignment="1">
      <alignment wrapText="1"/>
    </xf>
    <xf numFmtId="0" fontId="6" fillId="10" borderId="2" xfId="3" applyFont="1" applyFill="1" applyBorder="1" applyAlignment="1">
      <alignment horizontal="center" vertical="center" wrapText="1"/>
    </xf>
    <xf numFmtId="0" fontId="13" fillId="0" borderId="0" xfId="3" applyFont="1" applyAlignment="1" applyProtection="1">
      <alignment wrapText="1"/>
      <protection locked="0"/>
    </xf>
    <xf numFmtId="0" fontId="11" fillId="0" borderId="0" xfId="3" applyFont="1" applyAlignment="1" applyProtection="1">
      <alignment horizontal="center" wrapText="1"/>
      <protection locked="0"/>
    </xf>
    <xf numFmtId="0" fontId="18" fillId="0" borderId="1" xfId="3" applyFont="1" applyBorder="1" applyAlignment="1" applyProtection="1">
      <alignment wrapText="1"/>
      <protection locked="0"/>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18" fillId="0" borderId="1" xfId="3" applyFont="1" applyBorder="1" applyAlignment="1" applyProtection="1">
      <alignment horizontal="left" wrapText="1"/>
      <protection locked="0"/>
    </xf>
    <xf numFmtId="0" fontId="1" fillId="2" borderId="1" xfId="1" applyFont="1" applyFill="1" applyBorder="1" applyAlignment="1" applyProtection="1">
      <alignment horizontal="center" vertical="center"/>
      <protection locked="0"/>
    </xf>
    <xf numFmtId="0" fontId="11" fillId="0" borderId="0" xfId="0" applyFont="1" applyAlignment="1">
      <alignment wrapText="1"/>
    </xf>
    <xf numFmtId="0" fontId="13" fillId="8" borderId="0" xfId="3" applyFont="1" applyFill="1" applyAlignment="1">
      <alignment horizontal="left" vertical="center" wrapText="1"/>
    </xf>
    <xf numFmtId="1" fontId="16" fillId="0" borderId="1" xfId="3" applyNumberFormat="1" applyFont="1" applyBorder="1" applyAlignment="1">
      <alignment wrapText="1"/>
    </xf>
    <xf numFmtId="1" fontId="17" fillId="0" borderId="1" xfId="3" applyNumberFormat="1" applyFont="1" applyBorder="1" applyAlignment="1">
      <alignment wrapText="1"/>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7" fillId="2" borderId="2" xfId="3" applyNumberFormat="1" applyFont="1" applyFill="1" applyBorder="1" applyAlignment="1" applyProtection="1">
      <alignment vertical="center" wrapText="1"/>
      <protection locked="0"/>
    </xf>
    <xf numFmtId="0" fontId="7" fillId="2" borderId="1" xfId="3" applyNumberFormat="1" applyFont="1" applyFill="1" applyBorder="1" applyAlignment="1" applyProtection="1">
      <alignment vertical="center" wrapText="1"/>
      <protection locked="0"/>
    </xf>
    <xf numFmtId="0" fontId="7" fillId="2" borderId="2" xfId="3" applyNumberFormat="1" applyFont="1" applyFill="1" applyBorder="1" applyAlignment="1" applyProtection="1">
      <alignment vertical="center" wrapText="1"/>
      <protection locked="0"/>
    </xf>
    <xf numFmtId="0" fontId="7" fillId="2" borderId="1" xfId="3" applyNumberFormat="1" applyFont="1" applyFill="1" applyBorder="1" applyAlignment="1" applyProtection="1">
      <alignment vertical="center" wrapText="1"/>
      <protection locked="0"/>
    </xf>
    <xf numFmtId="0" fontId="23" fillId="0" borderId="0" xfId="0" applyFont="1" applyAlignment="1">
      <alignment horizontal="center" wrapText="1"/>
    </xf>
    <xf numFmtId="0" fontId="1" fillId="0" borderId="0" xfId="0" applyFont="1" applyAlignment="1">
      <alignment horizontal="center"/>
    </xf>
    <xf numFmtId="1" fontId="16" fillId="0" borderId="1" xfId="3" applyNumberFormat="1" applyFont="1" applyBorder="1" applyAlignment="1">
      <alignment wrapText="1"/>
    </xf>
    <xf numFmtId="1" fontId="17" fillId="0" borderId="1" xfId="3" applyNumberFormat="1" applyFont="1" applyBorder="1" applyAlignment="1">
      <alignment wrapText="1"/>
    </xf>
    <xf numFmtId="0" fontId="18" fillId="0" borderId="1" xfId="3" applyFont="1" applyBorder="1" applyAlignment="1" applyProtection="1">
      <alignment wrapText="1"/>
      <protection locked="0"/>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3" fillId="0" borderId="0" xfId="3"/>
    <xf numFmtId="0" fontId="13" fillId="0" borderId="0" xfId="3" applyFont="1" applyAlignment="1">
      <alignment wrapText="1"/>
    </xf>
    <xf numFmtId="0" fontId="11" fillId="0" borderId="0" xfId="3" applyFont="1" applyAlignment="1">
      <alignment horizontal="center" wrapText="1"/>
    </xf>
    <xf numFmtId="1" fontId="16" fillId="0" borderId="1" xfId="3" applyNumberFormat="1" applyFont="1" applyBorder="1" applyAlignment="1">
      <alignment wrapText="1"/>
    </xf>
    <xf numFmtId="1" fontId="17" fillId="0" borderId="1" xfId="3" applyNumberFormat="1" applyFont="1" applyBorder="1" applyAlignment="1">
      <alignment wrapText="1"/>
    </xf>
    <xf numFmtId="0" fontId="19" fillId="0" borderId="2" xfId="3" applyFont="1" applyFill="1" applyBorder="1" applyAlignment="1">
      <alignment horizontal="center" vertical="center" wrapText="1"/>
    </xf>
    <xf numFmtId="0" fontId="6" fillId="0" borderId="2" xfId="3" applyFont="1" applyBorder="1" applyAlignment="1">
      <alignment horizontal="center" vertical="center" wrapText="1"/>
    </xf>
    <xf numFmtId="0" fontId="13" fillId="8" borderId="0" xfId="3" applyFont="1" applyFill="1" applyAlignment="1">
      <alignment horizontal="center" vertical="center" wrapText="1"/>
    </xf>
    <xf numFmtId="0" fontId="13" fillId="8" borderId="0" xfId="3" applyFont="1" applyFill="1" applyAlignment="1">
      <alignment wrapText="1"/>
    </xf>
    <xf numFmtId="0" fontId="6" fillId="10" borderId="2" xfId="3" applyFont="1" applyFill="1" applyBorder="1" applyAlignment="1">
      <alignment horizontal="center" vertical="center" wrapText="1"/>
    </xf>
    <xf numFmtId="0" fontId="18" fillId="0" borderId="1" xfId="3" applyFont="1" applyBorder="1" applyAlignment="1" applyProtection="1">
      <alignment wrapText="1"/>
      <protection locked="0"/>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18" fillId="0" borderId="1" xfId="3" applyFont="1" applyBorder="1" applyAlignment="1" applyProtection="1">
      <alignment horizontal="left" wrapText="1"/>
      <protection locked="0"/>
    </xf>
    <xf numFmtId="1" fontId="16" fillId="0" borderId="1" xfId="3" applyNumberFormat="1" applyFont="1" applyBorder="1" applyAlignment="1">
      <alignment wrapText="1"/>
    </xf>
    <xf numFmtId="1" fontId="17" fillId="0" borderId="1" xfId="3" applyNumberFormat="1" applyFont="1" applyBorder="1" applyAlignment="1">
      <alignment wrapText="1"/>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13" fillId="8" borderId="0" xfId="3" applyFont="1" applyFill="1" applyAlignment="1">
      <alignment horizontal="center" vertical="center" wrapText="1"/>
    </xf>
    <xf numFmtId="0" fontId="7" fillId="2" borderId="2" xfId="3" applyNumberFormat="1" applyFont="1" applyFill="1" applyBorder="1" applyAlignment="1" applyProtection="1">
      <alignment vertical="center" wrapText="1"/>
      <protection locked="0"/>
    </xf>
    <xf numFmtId="1" fontId="16" fillId="0" borderId="1" xfId="3" applyNumberFormat="1" applyFont="1" applyBorder="1" applyAlignment="1">
      <alignment wrapText="1"/>
    </xf>
    <xf numFmtId="1" fontId="17" fillId="0" borderId="1" xfId="3" applyNumberFormat="1" applyFont="1" applyBorder="1" applyAlignment="1">
      <alignment wrapText="1"/>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3" fillId="0" borderId="0" xfId="3"/>
    <xf numFmtId="0" fontId="13" fillId="0" borderId="0" xfId="3" applyFont="1" applyAlignment="1">
      <alignment wrapText="1"/>
    </xf>
    <xf numFmtId="0" fontId="11" fillId="0" borderId="0" xfId="3" applyFont="1" applyAlignment="1">
      <alignment horizontal="center" wrapText="1"/>
    </xf>
    <xf numFmtId="1" fontId="16" fillId="0" borderId="1" xfId="3" applyNumberFormat="1" applyFont="1" applyBorder="1" applyAlignment="1">
      <alignment wrapText="1"/>
    </xf>
    <xf numFmtId="1" fontId="17" fillId="0" borderId="1" xfId="3" applyNumberFormat="1" applyFont="1" applyBorder="1" applyAlignment="1">
      <alignment wrapText="1"/>
    </xf>
    <xf numFmtId="0" fontId="19" fillId="0" borderId="2" xfId="3" applyFont="1" applyFill="1" applyBorder="1" applyAlignment="1">
      <alignment horizontal="center" vertical="center" wrapText="1"/>
    </xf>
    <xf numFmtId="0" fontId="6" fillId="0" borderId="2" xfId="3" applyFont="1" applyBorder="1" applyAlignment="1">
      <alignment horizontal="center" vertical="center" wrapText="1"/>
    </xf>
    <xf numFmtId="0" fontId="13" fillId="8" borderId="0" xfId="3" applyFont="1" applyFill="1" applyAlignment="1">
      <alignment horizontal="center" vertical="center" wrapText="1"/>
    </xf>
    <xf numFmtId="0" fontId="13" fillId="8" borderId="0" xfId="3" applyFont="1" applyFill="1" applyAlignment="1">
      <alignment wrapText="1"/>
    </xf>
    <xf numFmtId="0" fontId="6" fillId="10" borderId="2" xfId="3" applyFont="1" applyFill="1" applyBorder="1" applyAlignment="1">
      <alignment horizontal="center" vertical="center" wrapText="1"/>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18" fillId="0" borderId="1" xfId="3" applyFont="1" applyBorder="1" applyAlignment="1" applyProtection="1">
      <alignment horizontal="left" wrapText="1"/>
      <protection locked="0"/>
    </xf>
    <xf numFmtId="0" fontId="18" fillId="0" borderId="1" xfId="3" applyFont="1" applyBorder="1" applyAlignment="1" applyProtection="1">
      <alignment wrapText="1"/>
      <protection locked="0"/>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18" fillId="0" borderId="1" xfId="3" applyFont="1" applyBorder="1" applyAlignment="1" applyProtection="1">
      <alignment wrapText="1"/>
      <protection locked="0"/>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7" fillId="2" borderId="2" xfId="3" applyNumberFormat="1" applyFont="1" applyFill="1" applyBorder="1" applyAlignment="1" applyProtection="1">
      <alignment vertical="center" wrapText="1"/>
      <protection locked="0"/>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7" fillId="2" borderId="2" xfId="3" applyNumberFormat="1" applyFont="1" applyFill="1" applyBorder="1" applyAlignment="1" applyProtection="1">
      <alignment vertical="center" wrapText="1"/>
      <protection locked="0"/>
    </xf>
    <xf numFmtId="0" fontId="7" fillId="2" borderId="2" xfId="3" applyNumberFormat="1" applyFont="1" applyFill="1" applyBorder="1" applyAlignment="1" applyProtection="1">
      <alignment vertical="center" wrapText="1"/>
      <protection locked="0"/>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7" fillId="2" borderId="2" xfId="3" applyNumberFormat="1" applyFont="1" applyFill="1" applyBorder="1" applyAlignment="1" applyProtection="1">
      <alignment vertical="center" wrapText="1"/>
      <protection locked="0"/>
    </xf>
    <xf numFmtId="0" fontId="7" fillId="2" borderId="2" xfId="3" applyNumberFormat="1" applyFont="1" applyFill="1" applyBorder="1" applyAlignment="1" applyProtection="1">
      <alignment vertical="center" wrapText="1"/>
      <protection locked="0"/>
    </xf>
    <xf numFmtId="0" fontId="7" fillId="2" borderId="1" xfId="3" applyNumberFormat="1" applyFont="1" applyFill="1" applyBorder="1" applyAlignment="1" applyProtection="1">
      <alignment vertical="center" wrapText="1"/>
      <protection locked="0"/>
    </xf>
    <xf numFmtId="0" fontId="0" fillId="0" borderId="0" xfId="0" applyAlignment="1">
      <alignment horizontal="left" wrapText="1"/>
    </xf>
    <xf numFmtId="0" fontId="13"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center" wrapText="1"/>
    </xf>
    <xf numFmtId="0" fontId="24" fillId="9" borderId="1" xfId="1" applyFont="1" applyFill="1" applyBorder="1" applyAlignment="1">
      <alignment horizontal="left" vertical="center" textRotation="90" wrapText="1"/>
    </xf>
    <xf numFmtId="0" fontId="24" fillId="0" borderId="1" xfId="1" applyFont="1" applyBorder="1" applyAlignment="1">
      <alignment horizontal="left" vertical="center" textRotation="90" wrapText="1"/>
    </xf>
    <xf numFmtId="0" fontId="24" fillId="2" borderId="1" xfId="1" applyFont="1" applyFill="1" applyBorder="1" applyAlignment="1">
      <alignment horizontal="left" vertical="center" textRotation="90" wrapText="1"/>
    </xf>
    <xf numFmtId="0" fontId="1" fillId="9" borderId="1" xfId="1" applyFont="1" applyFill="1" applyBorder="1" applyAlignment="1" applyProtection="1">
      <alignment horizontal="left" vertical="center" wrapText="1"/>
      <protection locked="0"/>
    </xf>
    <xf numFmtId="0" fontId="1" fillId="0" borderId="1" xfId="1" applyFont="1" applyBorder="1" applyAlignment="1" applyProtection="1">
      <alignment horizontal="left" vertical="center" wrapText="1"/>
      <protection locked="0"/>
    </xf>
    <xf numFmtId="0" fontId="1" fillId="9" borderId="1" xfId="3" applyFont="1" applyFill="1" applyBorder="1" applyAlignment="1" applyProtection="1">
      <alignment horizontal="left" vertical="center" wrapText="1"/>
      <protection locked="0"/>
    </xf>
    <xf numFmtId="0" fontId="1" fillId="0" borderId="1" xfId="3" applyFont="1" applyBorder="1" applyAlignment="1" applyProtection="1">
      <alignment horizontal="left" vertical="center" wrapText="1"/>
      <protection locked="0"/>
    </xf>
    <xf numFmtId="0" fontId="9" fillId="0" borderId="0" xfId="0" applyFont="1" applyAlignment="1">
      <alignment horizontal="left" vertical="center"/>
    </xf>
    <xf numFmtId="0" fontId="3" fillId="0" borderId="0" xfId="3"/>
    <xf numFmtId="0" fontId="13" fillId="0" borderId="0" xfId="3" applyFont="1" applyAlignment="1">
      <alignment wrapText="1"/>
    </xf>
    <xf numFmtId="0" fontId="11" fillId="0" borderId="0" xfId="3" applyFont="1" applyAlignment="1">
      <alignment horizontal="center" wrapText="1"/>
    </xf>
    <xf numFmtId="1" fontId="16" fillId="0" borderId="1" xfId="3" applyNumberFormat="1" applyFont="1" applyBorder="1" applyAlignment="1">
      <alignment wrapText="1"/>
    </xf>
    <xf numFmtId="1" fontId="17" fillId="0" borderId="1" xfId="3" applyNumberFormat="1" applyFont="1" applyBorder="1" applyAlignment="1">
      <alignment wrapText="1"/>
    </xf>
    <xf numFmtId="0" fontId="6" fillId="0" borderId="1" xfId="3" applyFont="1" applyBorder="1" applyAlignment="1">
      <alignment horizontal="center" vertical="center" wrapText="1"/>
    </xf>
    <xf numFmtId="0" fontId="19" fillId="0" borderId="2" xfId="3" applyFont="1" applyFill="1" applyBorder="1" applyAlignment="1">
      <alignment horizontal="center" vertical="center" wrapText="1"/>
    </xf>
    <xf numFmtId="0" fontId="6" fillId="0" borderId="2" xfId="3" applyFont="1" applyBorder="1" applyAlignment="1">
      <alignment horizontal="center" vertical="center" wrapText="1"/>
    </xf>
    <xf numFmtId="0" fontId="13" fillId="8" borderId="0" xfId="3" applyFont="1" applyFill="1" applyAlignment="1">
      <alignment horizontal="center" vertical="center" wrapText="1"/>
    </xf>
    <xf numFmtId="0" fontId="13" fillId="8" borderId="0" xfId="3" applyFont="1" applyFill="1" applyAlignment="1">
      <alignment wrapText="1"/>
    </xf>
    <xf numFmtId="0" fontId="6" fillId="10" borderId="2" xfId="3" applyFont="1" applyFill="1" applyBorder="1" applyAlignment="1">
      <alignment horizontal="center" vertical="center" wrapText="1"/>
    </xf>
    <xf numFmtId="0" fontId="18" fillId="0" borderId="1" xfId="3" applyFont="1" applyBorder="1" applyAlignment="1" applyProtection="1">
      <alignment wrapText="1"/>
      <protection locked="0"/>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18" fillId="0" borderId="1" xfId="3" applyFont="1" applyBorder="1" applyAlignment="1" applyProtection="1">
      <alignment horizontal="left" wrapText="1"/>
      <protection locked="0"/>
    </xf>
    <xf numFmtId="0" fontId="3" fillId="0" borderId="0" xfId="3"/>
    <xf numFmtId="0" fontId="13" fillId="0" borderId="0" xfId="3" applyFont="1" applyAlignment="1">
      <alignment wrapText="1"/>
    </xf>
    <xf numFmtId="0" fontId="11" fillId="0" borderId="0" xfId="3" applyFont="1" applyAlignment="1">
      <alignment horizontal="center" wrapText="1"/>
    </xf>
    <xf numFmtId="1" fontId="16" fillId="0" borderId="1" xfId="3" applyNumberFormat="1" applyFont="1" applyBorder="1" applyAlignment="1">
      <alignment wrapText="1"/>
    </xf>
    <xf numFmtId="1" fontId="17" fillId="0" borderId="1" xfId="3" applyNumberFormat="1" applyFont="1" applyBorder="1" applyAlignment="1">
      <alignment wrapText="1"/>
    </xf>
    <xf numFmtId="0" fontId="19" fillId="0" borderId="2" xfId="3" applyFont="1" applyFill="1" applyBorder="1" applyAlignment="1">
      <alignment horizontal="center" vertical="center" wrapText="1"/>
    </xf>
    <xf numFmtId="0" fontId="6" fillId="0" borderId="2" xfId="3" applyFont="1" applyBorder="1" applyAlignment="1">
      <alignment horizontal="center" vertical="center" wrapText="1"/>
    </xf>
    <xf numFmtId="0" fontId="13" fillId="8" borderId="0" xfId="3" applyFont="1" applyFill="1" applyAlignment="1">
      <alignment horizontal="center" vertical="center" wrapText="1"/>
    </xf>
    <xf numFmtId="0" fontId="13" fillId="8" borderId="0" xfId="3" applyFont="1" applyFill="1" applyAlignment="1">
      <alignment wrapText="1"/>
    </xf>
    <xf numFmtId="0" fontId="6" fillId="10" borderId="2" xfId="3" applyFont="1" applyFill="1" applyBorder="1" applyAlignment="1">
      <alignment horizontal="center" vertical="center" wrapText="1"/>
    </xf>
    <xf numFmtId="0" fontId="18" fillId="0" borderId="1" xfId="3" applyFont="1" applyBorder="1" applyAlignment="1" applyProtection="1">
      <alignment wrapText="1"/>
      <protection locked="0"/>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18" fillId="0" borderId="1" xfId="3" applyFont="1" applyBorder="1" applyAlignment="1" applyProtection="1">
      <alignment horizontal="left" wrapText="1"/>
      <protection locked="0"/>
    </xf>
    <xf numFmtId="1" fontId="16" fillId="0" borderId="1" xfId="3" applyNumberFormat="1" applyFont="1" applyBorder="1" applyAlignment="1">
      <alignment wrapText="1"/>
    </xf>
    <xf numFmtId="1" fontId="17" fillId="0" borderId="1" xfId="3" applyNumberFormat="1" applyFont="1" applyBorder="1" applyAlignment="1">
      <alignment wrapText="1"/>
    </xf>
    <xf numFmtId="0" fontId="18" fillId="0" borderId="1" xfId="3" applyFont="1" applyBorder="1" applyAlignment="1" applyProtection="1">
      <alignment wrapText="1"/>
      <protection locked="0"/>
    </xf>
    <xf numFmtId="0" fontId="11" fillId="0" borderId="1" xfId="3" applyFont="1" applyBorder="1" applyAlignment="1" applyProtection="1">
      <alignment wrapText="1"/>
      <protection locked="0"/>
    </xf>
    <xf numFmtId="0" fontId="13" fillId="0" borderId="1" xfId="3" applyFont="1" applyBorder="1" applyAlignment="1" applyProtection="1">
      <alignment horizontal="center" vertical="center" wrapText="1"/>
      <protection locked="0"/>
    </xf>
    <xf numFmtId="0" fontId="13" fillId="0" borderId="1" xfId="3" applyFont="1" applyBorder="1" applyAlignment="1" applyProtection="1">
      <alignment wrapText="1"/>
      <protection locked="0"/>
    </xf>
    <xf numFmtId="0" fontId="1" fillId="0" borderId="1" xfId="0" applyFont="1" applyBorder="1" applyAlignment="1">
      <alignment vertical="center"/>
    </xf>
    <xf numFmtId="0" fontId="0" fillId="0" borderId="4" xfId="0" applyBorder="1" applyAlignment="1">
      <alignment horizontal="center" textRotation="90"/>
    </xf>
    <xf numFmtId="0" fontId="0" fillId="0" borderId="0" xfId="0" applyAlignment="1">
      <alignment horizontal="center"/>
    </xf>
    <xf numFmtId="0" fontId="0" fillId="0" borderId="0" xfId="0" applyAlignment="1">
      <alignment horizontal="left" vertical="center" wrapText="1"/>
    </xf>
    <xf numFmtId="0" fontId="7" fillId="4" borderId="2" xfId="3" applyNumberFormat="1" applyFont="1" applyFill="1" applyBorder="1" applyAlignment="1" applyProtection="1">
      <alignment vertical="center" wrapText="1"/>
      <protection locked="0"/>
    </xf>
    <xf numFmtId="0" fontId="1" fillId="4" borderId="1" xfId="3" applyFont="1" applyFill="1" applyBorder="1" applyAlignment="1" applyProtection="1">
      <alignment horizontal="left" vertical="center" wrapText="1"/>
      <protection locked="0"/>
    </xf>
    <xf numFmtId="0" fontId="0" fillId="4" borderId="0" xfId="0" applyFill="1" applyAlignment="1">
      <alignment horizontal="left"/>
    </xf>
    <xf numFmtId="0" fontId="0" fillId="4" borderId="0" xfId="0" applyFill="1"/>
    <xf numFmtId="0" fontId="0" fillId="0" borderId="0" xfId="0" applyAlignment="1"/>
    <xf numFmtId="0" fontId="8" fillId="2" borderId="1" xfId="0" applyFont="1" applyFill="1" applyBorder="1" applyAlignment="1">
      <alignment vertical="center" wrapText="1"/>
    </xf>
    <xf numFmtId="0" fontId="1" fillId="2" borderId="1" xfId="3" applyFont="1" applyFill="1" applyBorder="1" applyAlignment="1" applyProtection="1">
      <alignment horizontal="center" vertical="center"/>
      <protection locked="0"/>
    </xf>
    <xf numFmtId="0" fontId="5" fillId="2" borderId="2" xfId="3" applyFont="1" applyFill="1" applyBorder="1" applyAlignment="1">
      <alignment horizontal="center" vertical="center"/>
    </xf>
    <xf numFmtId="0" fontId="0" fillId="2" borderId="0" xfId="0" applyFill="1"/>
    <xf numFmtId="0" fontId="5" fillId="2" borderId="1" xfId="3" applyFont="1" applyFill="1" applyBorder="1" applyAlignment="1">
      <alignment horizontal="center" vertical="center"/>
    </xf>
    <xf numFmtId="0" fontId="5" fillId="2" borderId="2" xfId="1" applyFont="1" applyFill="1" applyBorder="1" applyAlignment="1">
      <alignment horizontal="center" vertical="center"/>
    </xf>
    <xf numFmtId="0" fontId="5" fillId="2" borderId="1" xfId="1" applyFont="1" applyFill="1" applyBorder="1" applyAlignment="1">
      <alignment horizontal="center" vertical="center"/>
    </xf>
    <xf numFmtId="0" fontId="0" fillId="2" borderId="1" xfId="0" applyFill="1" applyBorder="1" applyAlignment="1">
      <alignment horizontal="center" vertical="center"/>
    </xf>
    <xf numFmtId="0" fontId="25" fillId="2" borderId="1" xfId="0" applyFont="1" applyFill="1" applyBorder="1" applyAlignment="1">
      <alignment wrapText="1"/>
    </xf>
    <xf numFmtId="0" fontId="4" fillId="0" borderId="1" xfId="1" applyFont="1" applyBorder="1" applyAlignment="1">
      <alignment horizontal="left" wrapText="1"/>
    </xf>
    <xf numFmtId="0" fontId="0" fillId="0" borderId="0" xfId="0" applyAlignment="1">
      <alignment horizontal="left" vertical="center"/>
    </xf>
    <xf numFmtId="0" fontId="5" fillId="0" borderId="2" xfId="1" applyNumberFormat="1" applyFont="1" applyBorder="1" applyAlignment="1">
      <alignment horizontal="center" vertical="center"/>
    </xf>
    <xf numFmtId="0" fontId="6" fillId="0" borderId="1" xfId="1" applyFont="1" applyBorder="1" applyAlignment="1">
      <alignment horizontal="left" vertical="center"/>
    </xf>
    <xf numFmtId="0" fontId="1" fillId="2" borderId="1" xfId="1" applyFont="1" applyFill="1" applyBorder="1" applyAlignment="1" applyProtection="1">
      <alignment horizontal="left" vertical="center" wrapText="1"/>
      <protection locked="0"/>
    </xf>
    <xf numFmtId="0" fontId="1" fillId="2" borderId="1" xfId="3" applyFont="1" applyFill="1" applyBorder="1" applyAlignment="1" applyProtection="1">
      <alignment horizontal="left" vertical="center" wrapText="1"/>
      <protection locked="0"/>
    </xf>
    <xf numFmtId="0" fontId="9" fillId="2" borderId="0" xfId="0" applyFont="1" applyFill="1" applyAlignment="1">
      <alignment horizontal="left" vertical="center"/>
    </xf>
    <xf numFmtId="0" fontId="9" fillId="9" borderId="0" xfId="0" applyFont="1" applyFill="1" applyAlignment="1">
      <alignment horizontal="left" vertical="center"/>
    </xf>
    <xf numFmtId="0" fontId="0" fillId="2" borderId="0" xfId="0" applyFill="1" applyAlignment="1">
      <alignment horizontal="left"/>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1" fillId="2" borderId="1" xfId="0" applyFont="1" applyFill="1" applyBorder="1" applyAlignment="1">
      <alignment horizontal="left"/>
    </xf>
    <xf numFmtId="0" fontId="0" fillId="2" borderId="1" xfId="0" applyFill="1" applyBorder="1" applyAlignment="1">
      <alignment horizontal="left"/>
    </xf>
    <xf numFmtId="0" fontId="22" fillId="2" borderId="1" xfId="1" applyFont="1" applyFill="1" applyBorder="1" applyAlignment="1">
      <alignment horizontal="left" vertical="center"/>
    </xf>
    <xf numFmtId="0" fontId="24" fillId="9" borderId="1" xfId="1" applyFont="1" applyFill="1" applyBorder="1" applyAlignment="1">
      <alignment horizontal="center" vertical="center" textRotation="90" wrapText="1"/>
    </xf>
    <xf numFmtId="0" fontId="24" fillId="2" borderId="1" xfId="1" applyFont="1" applyFill="1" applyBorder="1" applyAlignment="1">
      <alignment horizontal="center" vertical="center" textRotation="90" wrapText="1"/>
    </xf>
    <xf numFmtId="0" fontId="5" fillId="2" borderId="2" xfId="1" applyFont="1" applyFill="1" applyBorder="1" applyAlignment="1">
      <alignment horizontal="left" vertical="center" wrapText="1"/>
    </xf>
    <xf numFmtId="0" fontId="5" fillId="2" borderId="1" xfId="1" applyNumberFormat="1" applyFont="1" applyFill="1" applyBorder="1" applyAlignment="1">
      <alignment horizontal="center" vertical="center"/>
    </xf>
    <xf numFmtId="0" fontId="22" fillId="0" borderId="0" xfId="3" applyFont="1" applyAlignment="1">
      <alignment horizontal="center" vertical="center" wrapText="1"/>
    </xf>
    <xf numFmtId="0" fontId="0" fillId="0" borderId="0" xfId="0" applyAlignment="1">
      <alignment horizontal="center" vertical="center"/>
    </xf>
    <xf numFmtId="0" fontId="27" fillId="0" borderId="0" xfId="0" applyFont="1" applyAlignment="1">
      <alignment horizontal="left" vertical="center" wrapText="1"/>
    </xf>
    <xf numFmtId="0" fontId="27" fillId="0" borderId="0" xfId="0" applyFont="1" applyAlignment="1">
      <alignment horizontal="left"/>
    </xf>
    <xf numFmtId="0" fontId="27" fillId="0" borderId="0" xfId="0" applyFont="1" applyAlignment="1">
      <alignment horizontal="left" vertical="center"/>
    </xf>
    <xf numFmtId="0" fontId="0" fillId="0" borderId="0" xfId="0" applyFont="1" applyAlignment="1">
      <alignment vertical="center"/>
    </xf>
    <xf numFmtId="0" fontId="20" fillId="0" borderId="1" xfId="3" applyFont="1" applyBorder="1" applyAlignment="1" applyProtection="1">
      <alignment vertical="center" wrapText="1"/>
      <protection locked="0"/>
    </xf>
    <xf numFmtId="0" fontId="20" fillId="0" borderId="1" xfId="0" applyFont="1" applyBorder="1" applyAlignment="1" applyProtection="1">
      <alignment vertical="center" wrapText="1"/>
      <protection locked="0"/>
    </xf>
    <xf numFmtId="0" fontId="0" fillId="0" borderId="1" xfId="0" applyFont="1" applyBorder="1" applyAlignment="1">
      <alignment vertical="center"/>
    </xf>
    <xf numFmtId="0" fontId="18" fillId="0" borderId="1" xfId="3" applyFont="1" applyBorder="1" applyAlignment="1" applyProtection="1">
      <alignment horizontal="center" vertical="center" wrapText="1"/>
      <protection locked="0"/>
    </xf>
    <xf numFmtId="0" fontId="11" fillId="0" borderId="1" xfId="3" applyFont="1" applyBorder="1" applyAlignment="1" applyProtection="1">
      <alignment horizontal="center" vertical="center" wrapText="1"/>
      <protection locked="0"/>
    </xf>
    <xf numFmtId="1" fontId="16" fillId="0" borderId="1" xfId="3" applyNumberFormat="1"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1" fontId="16" fillId="0" borderId="1" xfId="0" applyNumberFormat="1" applyFont="1" applyBorder="1" applyAlignment="1">
      <alignment horizontal="center" vertical="center" wrapText="1"/>
    </xf>
    <xf numFmtId="0" fontId="20" fillId="0" borderId="0" xfId="0" applyFont="1" applyAlignment="1">
      <alignment horizontal="left" vertical="center" wrapText="1"/>
    </xf>
    <xf numFmtId="0" fontId="27" fillId="0" borderId="0" xfId="0" applyFont="1" applyAlignment="1">
      <alignment horizontal="left" vertical="center" wrapText="1"/>
    </xf>
    <xf numFmtId="0" fontId="27" fillId="0" borderId="0" xfId="0" applyFont="1" applyAlignment="1"/>
    <xf numFmtId="0" fontId="27" fillId="0" borderId="0" xfId="0" applyFont="1" applyAlignment="1">
      <alignment horizontal="left" vertical="center"/>
    </xf>
    <xf numFmtId="0" fontId="27" fillId="0" borderId="0" xfId="0" applyFont="1" applyAlignment="1">
      <alignment vertical="center"/>
    </xf>
    <xf numFmtId="0" fontId="22" fillId="0" borderId="0" xfId="3" applyFont="1" applyAlignment="1">
      <alignment horizontal="center" vertical="center" wrapText="1"/>
    </xf>
    <xf numFmtId="0" fontId="27" fillId="0" borderId="0" xfId="0" applyFont="1" applyAlignment="1"/>
    <xf numFmtId="0" fontId="0" fillId="0" borderId="0" xfId="0" applyAlignment="1">
      <alignment horizontal="left" vertical="center" wrapText="1"/>
    </xf>
    <xf numFmtId="14" fontId="0" fillId="0" borderId="0" xfId="0" applyNumberFormat="1"/>
    <xf numFmtId="16" fontId="0" fillId="0" borderId="0" xfId="0" applyNumberFormat="1"/>
    <xf numFmtId="49" fontId="5" fillId="2" borderId="2" xfId="1" applyNumberFormat="1" applyFont="1" applyFill="1" applyBorder="1" applyAlignment="1">
      <alignment horizontal="left" vertical="center" wrapText="1"/>
    </xf>
    <xf numFmtId="0" fontId="27" fillId="0" borderId="4" xfId="0" applyFont="1" applyBorder="1" applyAlignment="1"/>
    <xf numFmtId="0" fontId="1" fillId="0" borderId="1" xfId="0" applyFont="1" applyBorder="1" applyAlignment="1" applyProtection="1">
      <alignment horizontal="center" vertical="center" wrapText="1"/>
      <protection locked="0"/>
    </xf>
    <xf numFmtId="0" fontId="7" fillId="2" borderId="2" xfId="1" applyNumberFormat="1" applyFont="1" applyFill="1" applyBorder="1" applyAlignment="1" applyProtection="1">
      <alignment vertical="center" wrapText="1"/>
      <protection locked="0"/>
    </xf>
    <xf numFmtId="0" fontId="7" fillId="2" borderId="1" xfId="1" applyNumberFormat="1" applyFont="1" applyFill="1" applyBorder="1" applyAlignment="1" applyProtection="1">
      <alignment vertical="center" wrapText="1"/>
      <protection locked="0"/>
    </xf>
    <xf numFmtId="0" fontId="1" fillId="9" borderId="1" xfId="0" applyFont="1" applyFill="1" applyBorder="1" applyAlignment="1" applyProtection="1">
      <alignment horizontal="center" vertical="center" wrapText="1"/>
      <protection locked="0"/>
    </xf>
    <xf numFmtId="0" fontId="7" fillId="2" borderId="2" xfId="1" applyNumberFormat="1" applyFont="1" applyFill="1" applyBorder="1" applyAlignment="1" applyProtection="1">
      <alignment vertical="center" wrapText="1"/>
      <protection locked="0"/>
    </xf>
    <xf numFmtId="0" fontId="7" fillId="2" borderId="1" xfId="1" applyNumberFormat="1" applyFont="1" applyFill="1" applyBorder="1" applyAlignment="1" applyProtection="1">
      <alignment vertical="center" wrapText="1"/>
      <protection locked="0"/>
    </xf>
    <xf numFmtId="0" fontId="5" fillId="10" borderId="2" xfId="1" applyFont="1" applyFill="1" applyBorder="1" applyAlignment="1">
      <alignment horizontal="center" vertical="center"/>
    </xf>
    <xf numFmtId="1" fontId="17" fillId="0" borderId="1" xfId="0" applyNumberFormat="1" applyFont="1" applyBorder="1" applyAlignment="1">
      <alignment horizontal="center" wrapText="1"/>
    </xf>
    <xf numFmtId="1" fontId="17" fillId="0" borderId="1" xfId="3" applyNumberFormat="1" applyFont="1" applyBorder="1" applyAlignment="1">
      <alignment horizontal="center" wrapText="1"/>
    </xf>
    <xf numFmtId="0" fontId="0" fillId="0" borderId="0" xfId="0" applyAlignment="1">
      <alignment horizontal="center"/>
    </xf>
    <xf numFmtId="0" fontId="11" fillId="0" borderId="1" xfId="0" applyFont="1" applyBorder="1" applyAlignment="1" applyProtection="1">
      <alignment wrapText="1"/>
      <protection locked="0"/>
    </xf>
    <xf numFmtId="0" fontId="0" fillId="0" borderId="0" xfId="0" applyAlignment="1">
      <alignment horizontal="left" vertical="center" wrapText="1"/>
    </xf>
    <xf numFmtId="0" fontId="20" fillId="0" borderId="1" xfId="0" applyFont="1" applyBorder="1" applyAlignment="1" applyProtection="1">
      <alignment vertical="center" wrapText="1"/>
      <protection locked="0"/>
    </xf>
    <xf numFmtId="0" fontId="0" fillId="0" borderId="0" xfId="0" applyAlignment="1">
      <alignment wrapText="1"/>
    </xf>
    <xf numFmtId="0" fontId="0" fillId="0" borderId="4" xfId="0" applyBorder="1" applyAlignment="1">
      <alignment horizontal="center" textRotation="90"/>
    </xf>
    <xf numFmtId="0" fontId="1" fillId="2" borderId="1" xfId="0" applyFont="1" applyFill="1"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horizontal="center" vertical="center"/>
    </xf>
    <xf numFmtId="0" fontId="1" fillId="2" borderId="1" xfId="0" applyFont="1" applyFill="1" applyBorder="1" applyAlignment="1">
      <alignment vertical="center"/>
    </xf>
    <xf numFmtId="0" fontId="0" fillId="2" borderId="1" xfId="0" applyFill="1" applyBorder="1" applyAlignment="1">
      <alignment vertical="center"/>
    </xf>
    <xf numFmtId="0" fontId="25" fillId="2" borderId="1" xfId="0" applyFont="1" applyFill="1" applyBorder="1" applyAlignment="1">
      <alignment wrapText="1"/>
    </xf>
    <xf numFmtId="0" fontId="8" fillId="2" borderId="1" xfId="0" applyFont="1" applyFill="1" applyBorder="1" applyAlignment="1">
      <alignment wrapText="1"/>
    </xf>
    <xf numFmtId="0" fontId="25"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0" fillId="2" borderId="2"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1" xfId="0" applyFill="1" applyBorder="1" applyAlignment="1">
      <alignment horizontal="left" wrapText="1"/>
    </xf>
    <xf numFmtId="0" fontId="1" fillId="2" borderId="2"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6" fillId="0" borderId="1" xfId="1" applyFont="1" applyBorder="1" applyAlignment="1">
      <alignment horizontal="center" vertical="center"/>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4" fillId="0" borderId="1" xfId="1" applyFont="1" applyBorder="1" applyAlignment="1">
      <alignment horizontal="center" wrapText="1"/>
    </xf>
    <xf numFmtId="0" fontId="0" fillId="0" borderId="4" xfId="0" applyBorder="1" applyAlignment="1">
      <alignment horizontal="center" textRotation="90" wrapText="1"/>
    </xf>
    <xf numFmtId="0" fontId="0" fillId="0" borderId="4" xfId="0" applyBorder="1" applyAlignment="1">
      <alignment horizontal="center" textRotation="90"/>
    </xf>
    <xf numFmtId="0" fontId="27" fillId="0" borderId="4" xfId="0" applyFont="1" applyBorder="1" applyAlignment="1">
      <alignment horizontal="left" vertical="center"/>
    </xf>
    <xf numFmtId="0" fontId="27" fillId="0" borderId="0" xfId="0" applyFont="1" applyAlignment="1">
      <alignment horizontal="left" vertical="center"/>
    </xf>
    <xf numFmtId="0" fontId="22" fillId="0" borderId="0" xfId="3" applyFont="1" applyAlignment="1">
      <alignment horizontal="center" vertical="center" wrapText="1"/>
    </xf>
    <xf numFmtId="0" fontId="22" fillId="0" borderId="3" xfId="3" applyFont="1" applyBorder="1" applyAlignment="1">
      <alignment horizontal="center" vertical="center" wrapText="1"/>
    </xf>
    <xf numFmtId="2" fontId="27" fillId="0" borderId="4" xfId="0" applyNumberFormat="1" applyFont="1" applyBorder="1" applyAlignment="1">
      <alignment horizontal="left" vertical="center" wrapText="1"/>
    </xf>
    <xf numFmtId="0" fontId="27" fillId="0" borderId="4" xfId="0" applyFont="1" applyBorder="1" applyAlignment="1">
      <alignment horizontal="left" vertical="center" wrapText="1"/>
    </xf>
    <xf numFmtId="0" fontId="5" fillId="0" borderId="0" xfId="3" applyFont="1" applyAlignment="1">
      <alignment horizontal="center" vertical="center" wrapText="1"/>
    </xf>
    <xf numFmtId="0" fontId="5" fillId="0" borderId="3" xfId="3" applyFont="1" applyBorder="1" applyAlignment="1">
      <alignment horizontal="center" vertical="center" wrapText="1"/>
    </xf>
    <xf numFmtId="0" fontId="5" fillId="7" borderId="0" xfId="3" applyFont="1" applyFill="1" applyAlignment="1">
      <alignment horizontal="center" vertical="center" wrapText="1"/>
    </xf>
    <xf numFmtId="0" fontId="22" fillId="4" borderId="0" xfId="3" applyFont="1" applyFill="1" applyAlignment="1">
      <alignment horizontal="center" vertical="center" wrapText="1"/>
    </xf>
    <xf numFmtId="0" fontId="5" fillId="5" borderId="0" xfId="3" applyFont="1" applyFill="1" applyAlignment="1">
      <alignment horizontal="center" vertical="center" wrapText="1"/>
    </xf>
    <xf numFmtId="0" fontId="22" fillId="5" borderId="0" xfId="3" applyFont="1" applyFill="1" applyAlignment="1">
      <alignment horizontal="center" vertical="center" wrapText="1"/>
    </xf>
    <xf numFmtId="0" fontId="5" fillId="6" borderId="0" xfId="3" applyFont="1" applyFill="1" applyAlignment="1">
      <alignment horizontal="center" vertical="center" wrapText="1"/>
    </xf>
    <xf numFmtId="0" fontId="20" fillId="0" borderId="4" xfId="0" applyFont="1" applyBorder="1" applyAlignment="1">
      <alignment horizontal="left" vertical="center" wrapText="1"/>
    </xf>
    <xf numFmtId="0" fontId="27" fillId="0" borderId="0" xfId="0" applyFont="1" applyBorder="1" applyAlignment="1">
      <alignment horizontal="left"/>
    </xf>
    <xf numFmtId="0" fontId="27" fillId="0" borderId="0" xfId="0" applyFont="1" applyAlignment="1">
      <alignment horizontal="left" vertical="center" wrapText="1"/>
    </xf>
    <xf numFmtId="0" fontId="27" fillId="0" borderId="0" xfId="0" applyFont="1" applyBorder="1" applyAlignment="1">
      <alignment horizontal="left" vertical="center" wrapText="1"/>
    </xf>
    <xf numFmtId="1" fontId="17" fillId="0" borderId="7" xfId="3" applyNumberFormat="1" applyFont="1" applyBorder="1" applyAlignment="1">
      <alignment horizontal="center" wrapText="1"/>
    </xf>
    <xf numFmtId="1" fontId="17" fillId="0" borderId="8" xfId="3" applyNumberFormat="1" applyFont="1" applyBorder="1" applyAlignment="1">
      <alignment horizontal="center" wrapText="1"/>
    </xf>
    <xf numFmtId="1" fontId="17" fillId="0" borderId="9" xfId="3" applyNumberFormat="1" applyFont="1" applyBorder="1" applyAlignment="1">
      <alignment horizontal="center" wrapText="1"/>
    </xf>
    <xf numFmtId="0" fontId="27" fillId="0" borderId="0" xfId="0" applyFont="1" applyAlignment="1"/>
    <xf numFmtId="0" fontId="27" fillId="0" borderId="0" xfId="0" applyFont="1" applyAlignment="1">
      <alignment vertical="center"/>
    </xf>
    <xf numFmtId="0" fontId="22" fillId="0" borderId="0" xfId="3" applyFont="1" applyAlignment="1">
      <alignment horizontal="left" vertical="center" wrapText="1"/>
    </xf>
    <xf numFmtId="0" fontId="22" fillId="0" borderId="3" xfId="3" applyFont="1" applyBorder="1" applyAlignment="1">
      <alignment horizontal="left" vertical="center" wrapText="1"/>
    </xf>
    <xf numFmtId="2" fontId="0" fillId="0" borderId="4" xfId="0" applyNumberFormat="1" applyBorder="1" applyAlignment="1">
      <alignment horizontal="center" textRotation="90" wrapText="1"/>
    </xf>
    <xf numFmtId="0" fontId="12" fillId="0" borderId="0" xfId="3" applyFont="1" applyAlignment="1">
      <alignment horizontal="center" vertical="center" wrapText="1"/>
    </xf>
    <xf numFmtId="0" fontId="20" fillId="8" borderId="3" xfId="3" applyFont="1" applyFill="1" applyBorder="1" applyAlignment="1">
      <alignment horizontal="center" vertical="center" wrapText="1"/>
    </xf>
    <xf numFmtId="0" fontId="22" fillId="0" borderId="0" xfId="3" applyFont="1" applyAlignment="1">
      <alignment horizontal="center" wrapText="1"/>
    </xf>
    <xf numFmtId="0" fontId="22" fillId="0" borderId="3" xfId="3" applyFont="1" applyBorder="1" applyAlignment="1">
      <alignment horizontal="center" wrapText="1"/>
    </xf>
    <xf numFmtId="0" fontId="5" fillId="7" borderId="0" xfId="3" applyFont="1" applyFill="1" applyAlignment="1">
      <alignment horizontal="center" wrapText="1"/>
    </xf>
    <xf numFmtId="0" fontId="5" fillId="5" borderId="0" xfId="3" applyFont="1" applyFill="1" applyAlignment="1">
      <alignment horizontal="center" wrapText="1"/>
    </xf>
    <xf numFmtId="0" fontId="20" fillId="8" borderId="3" xfId="0" applyFont="1" applyFill="1" applyBorder="1" applyAlignment="1">
      <alignment horizontal="center" vertical="center" wrapText="1"/>
    </xf>
    <xf numFmtId="0" fontId="22" fillId="0" borderId="0" xfId="0" applyFont="1" applyAlignment="1">
      <alignment horizontal="center" wrapText="1"/>
    </xf>
    <xf numFmtId="0" fontId="22" fillId="0" borderId="3" xfId="0" applyFont="1" applyBorder="1" applyAlignment="1">
      <alignment horizontal="center" wrapText="1"/>
    </xf>
    <xf numFmtId="0" fontId="5" fillId="7" borderId="3" xfId="0" applyFont="1" applyFill="1" applyBorder="1" applyAlignment="1">
      <alignment horizontal="center" wrapText="1"/>
    </xf>
    <xf numFmtId="0" fontId="22" fillId="4" borderId="0" xfId="0" applyFont="1" applyFill="1" applyAlignment="1">
      <alignment horizontal="center" vertical="center" wrapText="1"/>
    </xf>
    <xf numFmtId="0" fontId="22" fillId="4" borderId="3" xfId="0" applyFont="1" applyFill="1" applyBorder="1" applyAlignment="1">
      <alignment horizontal="center" vertical="center" wrapText="1"/>
    </xf>
    <xf numFmtId="0" fontId="5" fillId="5" borderId="3" xfId="0" applyFont="1" applyFill="1" applyBorder="1" applyAlignment="1">
      <alignment horizontal="center" wrapText="1"/>
    </xf>
    <xf numFmtId="0" fontId="22" fillId="5" borderId="0" xfId="0" applyFont="1" applyFill="1" applyAlignment="1">
      <alignment horizontal="center" vertical="center" wrapText="1"/>
    </xf>
    <xf numFmtId="0" fontId="22" fillId="5" borderId="3" xfId="0" applyFont="1" applyFill="1" applyBorder="1" applyAlignment="1">
      <alignment horizontal="center" vertical="center" wrapText="1"/>
    </xf>
    <xf numFmtId="0" fontId="0" fillId="0" borderId="4" xfId="0" applyBorder="1" applyAlignment="1">
      <alignment horizontal="left" wrapText="1"/>
    </xf>
    <xf numFmtId="0" fontId="12" fillId="0" borderId="0" xfId="0" applyFont="1" applyAlignment="1">
      <alignment horizontal="center" vertical="center" wrapText="1"/>
    </xf>
    <xf numFmtId="0" fontId="5" fillId="6" borderId="0" xfId="0" applyFont="1" applyFill="1" applyAlignment="1">
      <alignment horizontal="center" vertical="center" wrapText="1"/>
    </xf>
    <xf numFmtId="0" fontId="5" fillId="6" borderId="3" xfId="0" applyFont="1" applyFill="1" applyBorder="1" applyAlignment="1">
      <alignment horizontal="center" vertical="center" wrapText="1"/>
    </xf>
    <xf numFmtId="0" fontId="22" fillId="0" borderId="0" xfId="0" applyFont="1" applyAlignment="1">
      <alignment horizontal="center" vertical="center" wrapText="1"/>
    </xf>
    <xf numFmtId="0" fontId="22" fillId="0" borderId="3" xfId="0" applyFont="1" applyBorder="1" applyAlignment="1">
      <alignment horizontal="center" vertical="center" wrapText="1"/>
    </xf>
    <xf numFmtId="0" fontId="0" fillId="0" borderId="4" xfId="0" applyBorder="1" applyAlignment="1">
      <alignment horizontal="left" vertical="center"/>
    </xf>
    <xf numFmtId="0" fontId="12" fillId="0" borderId="0" xfId="3" applyFont="1" applyAlignment="1" applyProtection="1">
      <alignment horizontal="center" vertical="center" wrapText="1"/>
      <protection locked="0"/>
    </xf>
    <xf numFmtId="0" fontId="22" fillId="0" borderId="0" xfId="3" applyFont="1" applyAlignment="1" applyProtection="1">
      <alignment horizontal="center" wrapText="1"/>
      <protection locked="0"/>
    </xf>
    <xf numFmtId="0" fontId="22" fillId="0" borderId="3" xfId="3" applyFont="1" applyBorder="1" applyAlignment="1" applyProtection="1">
      <alignment horizontal="center" wrapText="1"/>
      <protection locked="0"/>
    </xf>
    <xf numFmtId="0" fontId="5" fillId="7" borderId="0" xfId="3" applyFont="1" applyFill="1" applyAlignment="1" applyProtection="1">
      <alignment horizontal="center" wrapText="1"/>
      <protection locked="0"/>
    </xf>
    <xf numFmtId="0" fontId="5" fillId="5" borderId="0" xfId="3" applyFont="1" applyFill="1" applyAlignment="1" applyProtection="1">
      <alignment horizontal="center" wrapText="1"/>
      <protection locked="0"/>
    </xf>
    <xf numFmtId="0" fontId="0" fillId="0" borderId="4" xfId="0" applyBorder="1" applyAlignment="1">
      <alignment horizontal="center"/>
    </xf>
    <xf numFmtId="0" fontId="13" fillId="0" borderId="4" xfId="0" applyFont="1" applyBorder="1" applyAlignment="1">
      <alignment horizontal="center" wrapText="1"/>
    </xf>
    <xf numFmtId="0" fontId="0" fillId="0" borderId="0" xfId="0" applyAlignment="1">
      <alignment horizontal="center"/>
    </xf>
    <xf numFmtId="0" fontId="5" fillId="7" borderId="0" xfId="0" applyFont="1" applyFill="1" applyAlignment="1">
      <alignment horizontal="center" wrapText="1"/>
    </xf>
    <xf numFmtId="0" fontId="5" fillId="5" borderId="0" xfId="0" applyFont="1" applyFill="1" applyAlignment="1">
      <alignment horizont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center"/>
    </xf>
    <xf numFmtId="0" fontId="22" fillId="0" borderId="0" xfId="3" applyFont="1" applyAlignment="1" applyProtection="1">
      <alignment horizontal="center" vertical="center" wrapText="1"/>
      <protection locked="0"/>
    </xf>
    <xf numFmtId="0" fontId="22" fillId="0" borderId="3" xfId="3" applyFont="1" applyBorder="1" applyAlignment="1" applyProtection="1">
      <alignment horizontal="center" vertical="center" wrapText="1"/>
      <protection locked="0"/>
    </xf>
    <xf numFmtId="0" fontId="0" fillId="0" borderId="2" xfId="0" applyBorder="1" applyAlignment="1">
      <alignment horizontal="center" textRotation="90"/>
    </xf>
    <xf numFmtId="0" fontId="0" fillId="0" borderId="5" xfId="0" applyBorder="1" applyAlignment="1">
      <alignment horizontal="center" textRotation="90"/>
    </xf>
    <xf numFmtId="0" fontId="0" fillId="0" borderId="5" xfId="0" applyBorder="1" applyAlignment="1">
      <alignment horizontal="center" textRotation="90" wrapText="1"/>
    </xf>
    <xf numFmtId="0" fontId="0" fillId="0" borderId="5" xfId="0" applyBorder="1" applyAlignment="1">
      <alignment horizontal="center"/>
    </xf>
  </cellXfs>
  <cellStyles count="11">
    <cellStyle name="Euro" xfId="2" xr:uid="{694D4EEB-D269-40DF-85B4-10E0930EBAFD}"/>
    <cellStyle name="Euro 2" xfId="6" xr:uid="{8A88645D-3241-491B-A7FD-6104E4B6D541}"/>
    <cellStyle name="Migliaia 2" xfId="4" xr:uid="{86FD9177-284C-4EFC-B979-0B3FFCB94CE1}"/>
    <cellStyle name="Migliaia 2 2" xfId="7" xr:uid="{D24CEF95-0142-4170-9BFF-F67BDF5811A5}"/>
    <cellStyle name="Migliaia 2 2 2" xfId="10" xr:uid="{85034513-30DF-4D80-B11A-81DE6F4DF863}"/>
    <cellStyle name="Migliaia 2 3" xfId="8" xr:uid="{9063E5E0-378C-4404-B3E6-E1827B8EB8C0}"/>
    <cellStyle name="Normale" xfId="0" builtinId="0"/>
    <cellStyle name="Normale 2" xfId="5" xr:uid="{0E298E4E-EA49-447E-B466-C41486CC1054}"/>
    <cellStyle name="Normale 3" xfId="3" xr:uid="{6D2D860F-C4CC-4122-AB87-0185291A87DD}"/>
    <cellStyle name="Normale 4" xfId="1" xr:uid="{2380089E-3E1A-4FD3-B4F9-AABB745FB41D}"/>
    <cellStyle name="Normale 4 2" xfId="9" xr:uid="{ADAC8485-490E-43AF-959A-14DF7D89B32F}"/>
  </cellStyles>
  <dxfs count="225">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FA66-45B0-AC64-B1BEB1971FB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FA66-45B0-AC64-B1BEB1971FB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FA66-45B0-AC64-B1BEB1971FBF}"/>
              </c:ext>
            </c:extLst>
          </c:dPt>
          <c:dPt>
            <c:idx val="3"/>
            <c:bubble3D val="0"/>
            <c:spPr>
              <a:noFill/>
            </c:spPr>
            <c:extLst>
              <c:ext xmlns:c16="http://schemas.microsoft.com/office/drawing/2014/chart" uri="{C3380CC4-5D6E-409C-BE32-E72D297353CC}">
                <c16:uniqueId val="{00000007-FA66-45B0-AC64-B1BEB1971FBF}"/>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FA66-45B0-AC64-B1BEB1971FB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FA66-45B0-AC64-B1BEB1971FB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F8D7-4276-BECC-AE62C5D6FCD2}"/>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F8D7-4276-BECC-AE62C5D6FCD2}"/>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F8D7-4276-BECC-AE62C5D6FCD2}"/>
              </c:ext>
            </c:extLst>
          </c:dPt>
          <c:dPt>
            <c:idx val="3"/>
            <c:bubble3D val="0"/>
            <c:spPr>
              <a:noFill/>
            </c:spPr>
            <c:extLst>
              <c:ext xmlns:c16="http://schemas.microsoft.com/office/drawing/2014/chart" uri="{C3380CC4-5D6E-409C-BE32-E72D297353CC}">
                <c16:uniqueId val="{00000007-F8D7-4276-BECC-AE62C5D6FCD2}"/>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F8D7-4276-BECC-AE62C5D6FCD2}"/>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F8D7-4276-BECC-AE62C5D6FCD2}"/>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781B-4358-B623-54D8C6654BD8}"/>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781B-4358-B623-54D8C6654BD8}"/>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781B-4358-B623-54D8C6654BD8}"/>
              </c:ext>
            </c:extLst>
          </c:dPt>
          <c:dPt>
            <c:idx val="3"/>
            <c:bubble3D val="0"/>
            <c:spPr>
              <a:noFill/>
            </c:spPr>
            <c:extLst>
              <c:ext xmlns:c16="http://schemas.microsoft.com/office/drawing/2014/chart" uri="{C3380CC4-5D6E-409C-BE32-E72D297353CC}">
                <c16:uniqueId val="{00000007-781B-4358-B623-54D8C6654BD8}"/>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781B-4358-B623-54D8C6654BD8}"/>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781B-4358-B623-54D8C6654BD8}"/>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C0E0-4E04-876A-47300FFCA0E0}"/>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C0E0-4E04-876A-47300FFCA0E0}"/>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C0E0-4E04-876A-47300FFCA0E0}"/>
              </c:ext>
            </c:extLst>
          </c:dPt>
          <c:dPt>
            <c:idx val="3"/>
            <c:bubble3D val="0"/>
            <c:spPr>
              <a:noFill/>
            </c:spPr>
            <c:extLst>
              <c:ext xmlns:c16="http://schemas.microsoft.com/office/drawing/2014/chart" uri="{C3380CC4-5D6E-409C-BE32-E72D297353CC}">
                <c16:uniqueId val="{00000007-C0E0-4E04-876A-47300FFCA0E0}"/>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C0E0-4E04-876A-47300FFCA0E0}"/>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C0E0-4E04-876A-47300FFCA0E0}"/>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32BC-4B19-8119-07BFBD044D8C}"/>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32BC-4B19-8119-07BFBD044D8C}"/>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32BC-4B19-8119-07BFBD044D8C}"/>
              </c:ext>
            </c:extLst>
          </c:dPt>
          <c:dPt>
            <c:idx val="3"/>
            <c:bubble3D val="0"/>
            <c:spPr>
              <a:noFill/>
            </c:spPr>
            <c:extLst>
              <c:ext xmlns:c16="http://schemas.microsoft.com/office/drawing/2014/chart" uri="{C3380CC4-5D6E-409C-BE32-E72D297353CC}">
                <c16:uniqueId val="{00000007-32BC-4B19-8119-07BFBD044D8C}"/>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32BC-4B19-8119-07BFBD044D8C}"/>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32BC-4B19-8119-07BFBD044D8C}"/>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767C-4BDB-93A6-B67CF8A0C8D5}"/>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767C-4BDB-93A6-B67CF8A0C8D5}"/>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767C-4BDB-93A6-B67CF8A0C8D5}"/>
              </c:ext>
            </c:extLst>
          </c:dPt>
          <c:dPt>
            <c:idx val="3"/>
            <c:bubble3D val="0"/>
            <c:spPr>
              <a:noFill/>
            </c:spPr>
            <c:extLst>
              <c:ext xmlns:c16="http://schemas.microsoft.com/office/drawing/2014/chart" uri="{C3380CC4-5D6E-409C-BE32-E72D297353CC}">
                <c16:uniqueId val="{00000007-767C-4BDB-93A6-B67CF8A0C8D5}"/>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767C-4BDB-93A6-B67CF8A0C8D5}"/>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767C-4BDB-93A6-B67CF8A0C8D5}"/>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630-44D3-9A5C-41A4B0F29FE8}"/>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630-44D3-9A5C-41A4B0F29FE8}"/>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630-44D3-9A5C-41A4B0F29FE8}"/>
              </c:ext>
            </c:extLst>
          </c:dPt>
          <c:dPt>
            <c:idx val="3"/>
            <c:bubble3D val="0"/>
            <c:spPr>
              <a:noFill/>
            </c:spPr>
            <c:extLst>
              <c:ext xmlns:c16="http://schemas.microsoft.com/office/drawing/2014/chart" uri="{C3380CC4-5D6E-409C-BE32-E72D297353CC}">
                <c16:uniqueId val="{00000007-9630-44D3-9A5C-41A4B0F29FE8}"/>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630-44D3-9A5C-41A4B0F29FE8}"/>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630-44D3-9A5C-41A4B0F29FE8}"/>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BA0E-44C8-885B-6B022EF08E3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BA0E-44C8-885B-6B022EF08E3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BA0E-44C8-885B-6B022EF08E34}"/>
              </c:ext>
            </c:extLst>
          </c:dPt>
          <c:dPt>
            <c:idx val="3"/>
            <c:bubble3D val="0"/>
            <c:spPr>
              <a:noFill/>
            </c:spPr>
            <c:extLst>
              <c:ext xmlns:c16="http://schemas.microsoft.com/office/drawing/2014/chart" uri="{C3380CC4-5D6E-409C-BE32-E72D297353CC}">
                <c16:uniqueId val="{00000007-BA0E-44C8-885B-6B022EF08E3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BA0E-44C8-885B-6B022EF08E3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BA0E-44C8-885B-6B022EF08E3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3B90-4DFD-9F65-EF3C60CFF531}"/>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3B90-4DFD-9F65-EF3C60CFF531}"/>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3B90-4DFD-9F65-EF3C60CFF531}"/>
              </c:ext>
            </c:extLst>
          </c:dPt>
          <c:dPt>
            <c:idx val="3"/>
            <c:bubble3D val="0"/>
            <c:spPr>
              <a:noFill/>
            </c:spPr>
            <c:extLst>
              <c:ext xmlns:c16="http://schemas.microsoft.com/office/drawing/2014/chart" uri="{C3380CC4-5D6E-409C-BE32-E72D297353CC}">
                <c16:uniqueId val="{00000007-3B90-4DFD-9F65-EF3C60CFF531}"/>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3B90-4DFD-9F65-EF3C60CFF531}"/>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3B90-4DFD-9F65-EF3C60CFF531}"/>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E977-4BBF-8B36-C6EAC374C027}"/>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E977-4BBF-8B36-C6EAC374C027}"/>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E977-4BBF-8B36-C6EAC374C027}"/>
              </c:ext>
            </c:extLst>
          </c:dPt>
          <c:dPt>
            <c:idx val="3"/>
            <c:bubble3D val="0"/>
            <c:spPr>
              <a:noFill/>
            </c:spPr>
            <c:extLst>
              <c:ext xmlns:c16="http://schemas.microsoft.com/office/drawing/2014/chart" uri="{C3380CC4-5D6E-409C-BE32-E72D297353CC}">
                <c16:uniqueId val="{00000007-E977-4BBF-8B36-C6EAC374C027}"/>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E977-4BBF-8B36-C6EAC374C027}"/>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E977-4BBF-8B36-C6EAC374C027}"/>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80D3-4F66-8025-D55928A832CE}"/>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80D3-4F66-8025-D55928A832CE}"/>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80D3-4F66-8025-D55928A832CE}"/>
              </c:ext>
            </c:extLst>
          </c:dPt>
          <c:dPt>
            <c:idx val="3"/>
            <c:bubble3D val="0"/>
            <c:spPr>
              <a:noFill/>
            </c:spPr>
            <c:extLst>
              <c:ext xmlns:c16="http://schemas.microsoft.com/office/drawing/2014/chart" uri="{C3380CC4-5D6E-409C-BE32-E72D297353CC}">
                <c16:uniqueId val="{00000007-80D3-4F66-8025-D55928A832CE}"/>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80D3-4F66-8025-D55928A832CE}"/>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80D3-4F66-8025-D55928A832CE}"/>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E5FC-4B4F-B09D-4364DD43F24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E5FC-4B4F-B09D-4364DD43F24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E5FC-4B4F-B09D-4364DD43F244}"/>
              </c:ext>
            </c:extLst>
          </c:dPt>
          <c:dPt>
            <c:idx val="3"/>
            <c:bubble3D val="0"/>
            <c:spPr>
              <a:noFill/>
            </c:spPr>
            <c:extLst>
              <c:ext xmlns:c16="http://schemas.microsoft.com/office/drawing/2014/chart" uri="{C3380CC4-5D6E-409C-BE32-E72D297353CC}">
                <c16:uniqueId val="{00000007-E5FC-4B4F-B09D-4364DD43F244}"/>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E5FC-4B4F-B09D-4364DD43F24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E5FC-4B4F-B09D-4364DD43F24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2A21-4412-B986-18497CAE91F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2A21-4412-B986-18497CAE91F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2A21-4412-B986-18497CAE91FF}"/>
              </c:ext>
            </c:extLst>
          </c:dPt>
          <c:dPt>
            <c:idx val="3"/>
            <c:bubble3D val="0"/>
            <c:spPr>
              <a:noFill/>
            </c:spPr>
            <c:extLst>
              <c:ext xmlns:c16="http://schemas.microsoft.com/office/drawing/2014/chart" uri="{C3380CC4-5D6E-409C-BE32-E72D297353CC}">
                <c16:uniqueId val="{00000007-2A21-4412-B986-18497CAE91FF}"/>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2A21-4412-B986-18497CAE91F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2A21-4412-B986-18497CAE91F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FFE0-4B51-BF07-A911E5E9E8E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FFE0-4B51-BF07-A911E5E9E8E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FFE0-4B51-BF07-A911E5E9E8E4}"/>
              </c:ext>
            </c:extLst>
          </c:dPt>
          <c:dPt>
            <c:idx val="3"/>
            <c:bubble3D val="0"/>
            <c:spPr>
              <a:noFill/>
            </c:spPr>
            <c:extLst>
              <c:ext xmlns:c16="http://schemas.microsoft.com/office/drawing/2014/chart" uri="{C3380CC4-5D6E-409C-BE32-E72D297353CC}">
                <c16:uniqueId val="{00000007-FFE0-4B51-BF07-A911E5E9E8E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FFE0-4B51-BF07-A911E5E9E8E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FFE0-4B51-BF07-A911E5E9E8E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7700-4638-9E87-6EADFA0A125C}"/>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7700-4638-9E87-6EADFA0A125C}"/>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7700-4638-9E87-6EADFA0A125C}"/>
              </c:ext>
            </c:extLst>
          </c:dPt>
          <c:dPt>
            <c:idx val="3"/>
            <c:bubble3D val="0"/>
            <c:spPr>
              <a:noFill/>
            </c:spPr>
            <c:extLst>
              <c:ext xmlns:c16="http://schemas.microsoft.com/office/drawing/2014/chart" uri="{C3380CC4-5D6E-409C-BE32-E72D297353CC}">
                <c16:uniqueId val="{00000007-7700-4638-9E87-6EADFA0A125C}"/>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7700-4638-9E87-6EADFA0A125C}"/>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7700-4638-9E87-6EADFA0A125C}"/>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FA6D-4BDF-8F2E-BF410C1AF007}"/>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FA6D-4BDF-8F2E-BF410C1AF007}"/>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FA6D-4BDF-8F2E-BF410C1AF007}"/>
              </c:ext>
            </c:extLst>
          </c:dPt>
          <c:dPt>
            <c:idx val="3"/>
            <c:bubble3D val="0"/>
            <c:spPr>
              <a:noFill/>
            </c:spPr>
            <c:extLst>
              <c:ext xmlns:c16="http://schemas.microsoft.com/office/drawing/2014/chart" uri="{C3380CC4-5D6E-409C-BE32-E72D297353CC}">
                <c16:uniqueId val="{00000007-FA6D-4BDF-8F2E-BF410C1AF007}"/>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FA6D-4BDF-8F2E-BF410C1AF007}"/>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FA6D-4BDF-8F2E-BF410C1AF007}"/>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CABA-493F-A872-E6051705AAB6}"/>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CABA-493F-A872-E6051705AAB6}"/>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CABA-493F-A872-E6051705AAB6}"/>
              </c:ext>
            </c:extLst>
          </c:dPt>
          <c:dPt>
            <c:idx val="3"/>
            <c:bubble3D val="0"/>
            <c:spPr>
              <a:noFill/>
            </c:spPr>
            <c:extLst>
              <c:ext xmlns:c16="http://schemas.microsoft.com/office/drawing/2014/chart" uri="{C3380CC4-5D6E-409C-BE32-E72D297353CC}">
                <c16:uniqueId val="{00000007-CABA-493F-A872-E6051705AAB6}"/>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CABA-493F-A872-E6051705AAB6}"/>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CABA-493F-A872-E6051705AAB6}"/>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F1DF-4047-AC34-D01DB8F1C2F1}"/>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F1DF-4047-AC34-D01DB8F1C2F1}"/>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F1DF-4047-AC34-D01DB8F1C2F1}"/>
              </c:ext>
            </c:extLst>
          </c:dPt>
          <c:dPt>
            <c:idx val="3"/>
            <c:bubble3D val="0"/>
            <c:spPr>
              <a:noFill/>
            </c:spPr>
            <c:extLst>
              <c:ext xmlns:c16="http://schemas.microsoft.com/office/drawing/2014/chart" uri="{C3380CC4-5D6E-409C-BE32-E72D297353CC}">
                <c16:uniqueId val="{00000007-F1DF-4047-AC34-D01DB8F1C2F1}"/>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F1DF-4047-AC34-D01DB8F1C2F1}"/>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F1DF-4047-AC34-D01DB8F1C2F1}"/>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D991-40A6-8AC7-FCBB304E6AE2}"/>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D991-40A6-8AC7-FCBB304E6AE2}"/>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D991-40A6-8AC7-FCBB304E6AE2}"/>
              </c:ext>
            </c:extLst>
          </c:dPt>
          <c:dPt>
            <c:idx val="3"/>
            <c:bubble3D val="0"/>
            <c:spPr>
              <a:noFill/>
            </c:spPr>
            <c:extLst>
              <c:ext xmlns:c16="http://schemas.microsoft.com/office/drawing/2014/chart" uri="{C3380CC4-5D6E-409C-BE32-E72D297353CC}">
                <c16:uniqueId val="{00000007-D991-40A6-8AC7-FCBB304E6AE2}"/>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D991-40A6-8AC7-FCBB304E6AE2}"/>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D991-40A6-8AC7-FCBB304E6AE2}"/>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4159-4CFC-A63A-09D9B52BDEB7}"/>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4159-4CFC-A63A-09D9B52BDEB7}"/>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4159-4CFC-A63A-09D9B52BDEB7}"/>
              </c:ext>
            </c:extLst>
          </c:dPt>
          <c:dPt>
            <c:idx val="3"/>
            <c:bubble3D val="0"/>
            <c:spPr>
              <a:noFill/>
            </c:spPr>
            <c:extLst>
              <c:ext xmlns:c16="http://schemas.microsoft.com/office/drawing/2014/chart" uri="{C3380CC4-5D6E-409C-BE32-E72D297353CC}">
                <c16:uniqueId val="{00000007-4159-4CFC-A63A-09D9B52BDEB7}"/>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4159-4CFC-A63A-09D9B52BDEB7}"/>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4159-4CFC-A63A-09D9B52BDEB7}"/>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77DC-47F9-A869-21266CEAED3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77DC-47F9-A869-21266CEAED3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77DC-47F9-A869-21266CEAED34}"/>
              </c:ext>
            </c:extLst>
          </c:dPt>
          <c:dPt>
            <c:idx val="3"/>
            <c:bubble3D val="0"/>
            <c:spPr>
              <a:noFill/>
            </c:spPr>
            <c:extLst>
              <c:ext xmlns:c16="http://schemas.microsoft.com/office/drawing/2014/chart" uri="{C3380CC4-5D6E-409C-BE32-E72D297353CC}">
                <c16:uniqueId val="{00000007-77DC-47F9-A869-21266CEAED34}"/>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77DC-47F9-A869-21266CEAED3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77DC-47F9-A869-21266CEAED3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2084-4BEB-B785-386F06A23D80}"/>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2084-4BEB-B785-386F06A23D80}"/>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2084-4BEB-B785-386F06A23D80}"/>
              </c:ext>
            </c:extLst>
          </c:dPt>
          <c:dPt>
            <c:idx val="3"/>
            <c:bubble3D val="0"/>
            <c:spPr>
              <a:noFill/>
            </c:spPr>
            <c:extLst>
              <c:ext xmlns:c16="http://schemas.microsoft.com/office/drawing/2014/chart" uri="{C3380CC4-5D6E-409C-BE32-E72D297353CC}">
                <c16:uniqueId val="{00000007-2084-4BEB-B785-386F06A23D80}"/>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2084-4BEB-B785-386F06A23D80}"/>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2084-4BEB-B785-386F06A23D80}"/>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F039-4473-BEEA-BDED6ACADD56}"/>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F039-4473-BEEA-BDED6ACADD56}"/>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F039-4473-BEEA-BDED6ACADD56}"/>
              </c:ext>
            </c:extLst>
          </c:dPt>
          <c:dPt>
            <c:idx val="3"/>
            <c:bubble3D val="0"/>
            <c:spPr>
              <a:noFill/>
            </c:spPr>
            <c:extLst>
              <c:ext xmlns:c16="http://schemas.microsoft.com/office/drawing/2014/chart" uri="{C3380CC4-5D6E-409C-BE32-E72D297353CC}">
                <c16:uniqueId val="{00000007-F039-4473-BEEA-BDED6ACADD56}"/>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F039-4473-BEEA-BDED6ACADD56}"/>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F039-4473-BEEA-BDED6ACADD56}"/>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140D-4C0A-A5BF-8C43F84B35A0}"/>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140D-4C0A-A5BF-8C43F84B35A0}"/>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140D-4C0A-A5BF-8C43F84B35A0}"/>
              </c:ext>
            </c:extLst>
          </c:dPt>
          <c:dPt>
            <c:idx val="3"/>
            <c:bubble3D val="0"/>
            <c:spPr>
              <a:noFill/>
            </c:spPr>
            <c:extLst>
              <c:ext xmlns:c16="http://schemas.microsoft.com/office/drawing/2014/chart" uri="{C3380CC4-5D6E-409C-BE32-E72D297353CC}">
                <c16:uniqueId val="{00000007-140D-4C0A-A5BF-8C43F84B35A0}"/>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140D-4C0A-A5BF-8C43F84B35A0}"/>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140D-4C0A-A5BF-8C43F84B35A0}"/>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CB15-4D45-8B56-64796AF1063E}"/>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CB15-4D45-8B56-64796AF1063E}"/>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CB15-4D45-8B56-64796AF1063E}"/>
              </c:ext>
            </c:extLst>
          </c:dPt>
          <c:dPt>
            <c:idx val="3"/>
            <c:bubble3D val="0"/>
            <c:spPr>
              <a:noFill/>
            </c:spPr>
            <c:extLst>
              <c:ext xmlns:c16="http://schemas.microsoft.com/office/drawing/2014/chart" uri="{C3380CC4-5D6E-409C-BE32-E72D297353CC}">
                <c16:uniqueId val="{00000007-CB15-4D45-8B56-64796AF1063E}"/>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CB15-4D45-8B56-64796AF1063E}"/>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CB15-4D45-8B56-64796AF1063E}"/>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F397-4AD7-BC81-3A9910FF16BC}"/>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F397-4AD7-BC81-3A9910FF16BC}"/>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F397-4AD7-BC81-3A9910FF16BC}"/>
              </c:ext>
            </c:extLst>
          </c:dPt>
          <c:dPt>
            <c:idx val="3"/>
            <c:bubble3D val="0"/>
            <c:spPr>
              <a:noFill/>
            </c:spPr>
            <c:extLst>
              <c:ext xmlns:c16="http://schemas.microsoft.com/office/drawing/2014/chart" uri="{C3380CC4-5D6E-409C-BE32-E72D297353CC}">
                <c16:uniqueId val="{00000007-F397-4AD7-BC81-3A9910FF16BC}"/>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F397-4AD7-BC81-3A9910FF16BC}"/>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F397-4AD7-BC81-3A9910FF16BC}"/>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A5B2-46C7-9B4B-DB3C79E4D12B}"/>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A5B2-46C7-9B4B-DB3C79E4D12B}"/>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A5B2-46C7-9B4B-DB3C79E4D12B}"/>
              </c:ext>
            </c:extLst>
          </c:dPt>
          <c:dPt>
            <c:idx val="3"/>
            <c:bubble3D val="0"/>
            <c:spPr>
              <a:noFill/>
            </c:spPr>
            <c:extLst>
              <c:ext xmlns:c16="http://schemas.microsoft.com/office/drawing/2014/chart" uri="{C3380CC4-5D6E-409C-BE32-E72D297353CC}">
                <c16:uniqueId val="{00000007-A5B2-46C7-9B4B-DB3C79E4D12B}"/>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A5B2-46C7-9B4B-DB3C79E4D12B}"/>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A5B2-46C7-9B4B-DB3C79E4D12B}"/>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E8D4-44B9-8019-121DF537770D}"/>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E8D4-44B9-8019-121DF537770D}"/>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E8D4-44B9-8019-121DF537770D}"/>
              </c:ext>
            </c:extLst>
          </c:dPt>
          <c:dPt>
            <c:idx val="3"/>
            <c:bubble3D val="0"/>
            <c:spPr>
              <a:noFill/>
            </c:spPr>
            <c:extLst>
              <c:ext xmlns:c16="http://schemas.microsoft.com/office/drawing/2014/chart" uri="{C3380CC4-5D6E-409C-BE32-E72D297353CC}">
                <c16:uniqueId val="{00000007-E8D4-44B9-8019-121DF537770D}"/>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E8D4-44B9-8019-121DF537770D}"/>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E8D4-44B9-8019-121DF537770D}"/>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C69F-448A-AE4B-D0048B463170}"/>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C69F-448A-AE4B-D0048B463170}"/>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C69F-448A-AE4B-D0048B463170}"/>
              </c:ext>
            </c:extLst>
          </c:dPt>
          <c:dPt>
            <c:idx val="3"/>
            <c:bubble3D val="0"/>
            <c:spPr>
              <a:noFill/>
            </c:spPr>
            <c:extLst>
              <c:ext xmlns:c16="http://schemas.microsoft.com/office/drawing/2014/chart" uri="{C3380CC4-5D6E-409C-BE32-E72D297353CC}">
                <c16:uniqueId val="{00000007-C69F-448A-AE4B-D0048B463170}"/>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C69F-448A-AE4B-D0048B463170}"/>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C69F-448A-AE4B-D0048B463170}"/>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BF36-4485-B32D-46C104AA2F2C}"/>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BF36-4485-B32D-46C104AA2F2C}"/>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BF36-4485-B32D-46C104AA2F2C}"/>
              </c:ext>
            </c:extLst>
          </c:dPt>
          <c:dPt>
            <c:idx val="3"/>
            <c:bubble3D val="0"/>
            <c:spPr>
              <a:noFill/>
            </c:spPr>
            <c:extLst>
              <c:ext xmlns:c16="http://schemas.microsoft.com/office/drawing/2014/chart" uri="{C3380CC4-5D6E-409C-BE32-E72D297353CC}">
                <c16:uniqueId val="{00000007-BF36-4485-B32D-46C104AA2F2C}"/>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BF36-4485-B32D-46C104AA2F2C}"/>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BF36-4485-B32D-46C104AA2F2C}"/>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72B-49C3-A241-A5767FC9BC7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72B-49C3-A241-A5767FC9BC7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72B-49C3-A241-A5767FC9BC7F}"/>
              </c:ext>
            </c:extLst>
          </c:dPt>
          <c:dPt>
            <c:idx val="3"/>
            <c:bubble3D val="0"/>
            <c:spPr>
              <a:noFill/>
            </c:spPr>
            <c:extLst>
              <c:ext xmlns:c16="http://schemas.microsoft.com/office/drawing/2014/chart" uri="{C3380CC4-5D6E-409C-BE32-E72D297353CC}">
                <c16:uniqueId val="{00000007-972B-49C3-A241-A5767FC9BC7F}"/>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72B-49C3-A241-A5767FC9BC7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72B-49C3-A241-A5767FC9BC7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0E43-4ABD-99BC-361A9A33997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0E43-4ABD-99BC-361A9A33997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0E43-4ABD-99BC-361A9A339974}"/>
              </c:ext>
            </c:extLst>
          </c:dPt>
          <c:dPt>
            <c:idx val="3"/>
            <c:bubble3D val="0"/>
            <c:spPr>
              <a:noFill/>
            </c:spPr>
            <c:extLst>
              <c:ext xmlns:c16="http://schemas.microsoft.com/office/drawing/2014/chart" uri="{C3380CC4-5D6E-409C-BE32-E72D297353CC}">
                <c16:uniqueId val="{00000007-0E43-4ABD-99BC-361A9A33997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0E43-4ABD-99BC-361A9A33997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0E43-4ABD-99BC-361A9A33997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375C-480F-8358-0443A604E8EA}"/>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375C-480F-8358-0443A604E8EA}"/>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375C-480F-8358-0443A604E8EA}"/>
              </c:ext>
            </c:extLst>
          </c:dPt>
          <c:dPt>
            <c:idx val="3"/>
            <c:bubble3D val="0"/>
            <c:spPr>
              <a:noFill/>
            </c:spPr>
            <c:extLst>
              <c:ext xmlns:c16="http://schemas.microsoft.com/office/drawing/2014/chart" uri="{C3380CC4-5D6E-409C-BE32-E72D297353CC}">
                <c16:uniqueId val="{00000007-375C-480F-8358-0443A604E8EA}"/>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375C-480F-8358-0443A604E8EA}"/>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375C-480F-8358-0443A604E8EA}"/>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DD62-499C-A9B6-E85D1262278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DD62-499C-A9B6-E85D1262278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DD62-499C-A9B6-E85D12622784}"/>
              </c:ext>
            </c:extLst>
          </c:dPt>
          <c:dPt>
            <c:idx val="3"/>
            <c:bubble3D val="0"/>
            <c:spPr>
              <a:noFill/>
            </c:spPr>
            <c:extLst>
              <c:ext xmlns:c16="http://schemas.microsoft.com/office/drawing/2014/chart" uri="{C3380CC4-5D6E-409C-BE32-E72D297353CC}">
                <c16:uniqueId val="{00000007-DD62-499C-A9B6-E85D1262278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DD62-499C-A9B6-E85D1262278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DD62-499C-A9B6-E85D1262278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A6F-42D6-9EE9-B5D8343EFC4B}"/>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A6F-42D6-9EE9-B5D8343EFC4B}"/>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A6F-42D6-9EE9-B5D8343EFC4B}"/>
              </c:ext>
            </c:extLst>
          </c:dPt>
          <c:dPt>
            <c:idx val="3"/>
            <c:bubble3D val="0"/>
            <c:spPr>
              <a:noFill/>
            </c:spPr>
            <c:extLst>
              <c:ext xmlns:c16="http://schemas.microsoft.com/office/drawing/2014/chart" uri="{C3380CC4-5D6E-409C-BE32-E72D297353CC}">
                <c16:uniqueId val="{00000007-9A6F-42D6-9EE9-B5D8343EFC4B}"/>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9A6F-42D6-9EE9-B5D8343EFC4B}"/>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9A6F-42D6-9EE9-B5D8343EFC4B}"/>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F5F9-45DC-A1D9-0C4A46472B08}"/>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F5F9-45DC-A1D9-0C4A46472B08}"/>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F5F9-45DC-A1D9-0C4A46472B08}"/>
              </c:ext>
            </c:extLst>
          </c:dPt>
          <c:dPt>
            <c:idx val="3"/>
            <c:bubble3D val="0"/>
            <c:spPr>
              <a:noFill/>
            </c:spPr>
            <c:extLst>
              <c:ext xmlns:c16="http://schemas.microsoft.com/office/drawing/2014/chart" uri="{C3380CC4-5D6E-409C-BE32-E72D297353CC}">
                <c16:uniqueId val="{00000007-F5F9-45DC-A1D9-0C4A46472B08}"/>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F5F9-45DC-A1D9-0C4A46472B08}"/>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F5F9-45DC-A1D9-0C4A46472B08}"/>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01CE-4881-80B1-EC7724305770}"/>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01CE-4881-80B1-EC7724305770}"/>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01CE-4881-80B1-EC7724305770}"/>
              </c:ext>
            </c:extLst>
          </c:dPt>
          <c:dPt>
            <c:idx val="3"/>
            <c:bubble3D val="0"/>
            <c:spPr>
              <a:noFill/>
            </c:spPr>
            <c:extLst>
              <c:ext xmlns:c16="http://schemas.microsoft.com/office/drawing/2014/chart" uri="{C3380CC4-5D6E-409C-BE32-E72D297353CC}">
                <c16:uniqueId val="{00000007-01CE-4881-80B1-EC7724305770}"/>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01CE-4881-80B1-EC7724305770}"/>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01CE-4881-80B1-EC7724305770}"/>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1355-475F-BA69-0259342992DC}"/>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1355-475F-BA69-0259342992DC}"/>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1355-475F-BA69-0259342992DC}"/>
              </c:ext>
            </c:extLst>
          </c:dPt>
          <c:dPt>
            <c:idx val="3"/>
            <c:bubble3D val="0"/>
            <c:spPr>
              <a:noFill/>
            </c:spPr>
            <c:extLst>
              <c:ext xmlns:c16="http://schemas.microsoft.com/office/drawing/2014/chart" uri="{C3380CC4-5D6E-409C-BE32-E72D297353CC}">
                <c16:uniqueId val="{00000007-1355-475F-BA69-0259342992DC}"/>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1355-475F-BA69-0259342992DC}"/>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1355-475F-BA69-0259342992DC}"/>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8AE0-4241-ACAD-3592C62F3A21}"/>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8AE0-4241-ACAD-3592C62F3A21}"/>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8AE0-4241-ACAD-3592C62F3A21}"/>
              </c:ext>
            </c:extLst>
          </c:dPt>
          <c:dPt>
            <c:idx val="3"/>
            <c:bubble3D val="0"/>
            <c:spPr>
              <a:noFill/>
            </c:spPr>
            <c:extLst>
              <c:ext xmlns:c16="http://schemas.microsoft.com/office/drawing/2014/chart" uri="{C3380CC4-5D6E-409C-BE32-E72D297353CC}">
                <c16:uniqueId val="{00000007-8AE0-4241-ACAD-3592C62F3A21}"/>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8AE0-4241-ACAD-3592C62F3A21}"/>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8AE0-4241-ACAD-3592C62F3A21}"/>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54F0-45BF-A7F2-403D691A3EB0}"/>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54F0-45BF-A7F2-403D691A3EB0}"/>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54F0-45BF-A7F2-403D691A3EB0}"/>
              </c:ext>
            </c:extLst>
          </c:dPt>
          <c:dPt>
            <c:idx val="3"/>
            <c:bubble3D val="0"/>
            <c:spPr>
              <a:noFill/>
            </c:spPr>
            <c:extLst>
              <c:ext xmlns:c16="http://schemas.microsoft.com/office/drawing/2014/chart" uri="{C3380CC4-5D6E-409C-BE32-E72D297353CC}">
                <c16:uniqueId val="{00000007-54F0-45BF-A7F2-403D691A3EB0}"/>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54F0-45BF-A7F2-403D691A3EB0}"/>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54F0-45BF-A7F2-403D691A3EB0}"/>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3FF0-463A-B5E6-2EDB37652B89}"/>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3FF0-463A-B5E6-2EDB37652B89}"/>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3FF0-463A-B5E6-2EDB37652B89}"/>
              </c:ext>
            </c:extLst>
          </c:dPt>
          <c:dPt>
            <c:idx val="3"/>
            <c:bubble3D val="0"/>
            <c:spPr>
              <a:noFill/>
            </c:spPr>
            <c:extLst>
              <c:ext xmlns:c16="http://schemas.microsoft.com/office/drawing/2014/chart" uri="{C3380CC4-5D6E-409C-BE32-E72D297353CC}">
                <c16:uniqueId val="{00000007-3FF0-463A-B5E6-2EDB37652B89}"/>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3FF0-463A-B5E6-2EDB37652B89}"/>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3FF0-463A-B5E6-2EDB37652B89}"/>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C92-4BD2-85C9-4C3068B5341E}"/>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C92-4BD2-85C9-4C3068B5341E}"/>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C92-4BD2-85C9-4C3068B5341E}"/>
              </c:ext>
            </c:extLst>
          </c:dPt>
          <c:dPt>
            <c:idx val="3"/>
            <c:bubble3D val="0"/>
            <c:spPr>
              <a:noFill/>
            </c:spPr>
            <c:extLst>
              <c:ext xmlns:c16="http://schemas.microsoft.com/office/drawing/2014/chart" uri="{C3380CC4-5D6E-409C-BE32-E72D297353CC}">
                <c16:uniqueId val="{00000007-6C92-4BD2-85C9-4C3068B5341E}"/>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C92-4BD2-85C9-4C3068B5341E}"/>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C92-4BD2-85C9-4C3068B5341E}"/>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3F92-44BC-85C6-235A79D11CF1}"/>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3F92-44BC-85C6-235A79D11CF1}"/>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3F92-44BC-85C6-235A79D11CF1}"/>
              </c:ext>
            </c:extLst>
          </c:dPt>
          <c:dPt>
            <c:idx val="3"/>
            <c:bubble3D val="0"/>
            <c:spPr>
              <a:noFill/>
            </c:spPr>
            <c:extLst>
              <c:ext xmlns:c16="http://schemas.microsoft.com/office/drawing/2014/chart" uri="{C3380CC4-5D6E-409C-BE32-E72D297353CC}">
                <c16:uniqueId val="{00000007-3F92-44BC-85C6-235A79D11CF1}"/>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3F92-44BC-85C6-235A79D11CF1}"/>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3F92-44BC-85C6-235A79D11CF1}"/>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3899-409F-87DD-C7C73FF8F9FA}"/>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3899-409F-87DD-C7C73FF8F9FA}"/>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3899-409F-87DD-C7C73FF8F9FA}"/>
              </c:ext>
            </c:extLst>
          </c:dPt>
          <c:dPt>
            <c:idx val="3"/>
            <c:bubble3D val="0"/>
            <c:spPr>
              <a:noFill/>
            </c:spPr>
            <c:extLst>
              <c:ext xmlns:c16="http://schemas.microsoft.com/office/drawing/2014/chart" uri="{C3380CC4-5D6E-409C-BE32-E72D297353CC}">
                <c16:uniqueId val="{00000007-3899-409F-87DD-C7C73FF8F9FA}"/>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3899-409F-87DD-C7C73FF8F9FA}"/>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3899-409F-87DD-C7C73FF8F9FA}"/>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2356-4E6F-95B4-74ABDFF339A2}"/>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2356-4E6F-95B4-74ABDFF339A2}"/>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2356-4E6F-95B4-74ABDFF339A2}"/>
              </c:ext>
            </c:extLst>
          </c:dPt>
          <c:dPt>
            <c:idx val="3"/>
            <c:bubble3D val="0"/>
            <c:spPr>
              <a:noFill/>
            </c:spPr>
            <c:extLst>
              <c:ext xmlns:c16="http://schemas.microsoft.com/office/drawing/2014/chart" uri="{C3380CC4-5D6E-409C-BE32-E72D297353CC}">
                <c16:uniqueId val="{00000007-2356-4E6F-95B4-74ABDFF339A2}"/>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2356-4E6F-95B4-74ABDFF339A2}"/>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2356-4E6F-95B4-74ABDFF339A2}"/>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4904-4145-947D-02816278AEA1}"/>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4904-4145-947D-02816278AEA1}"/>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4904-4145-947D-02816278AEA1}"/>
              </c:ext>
            </c:extLst>
          </c:dPt>
          <c:dPt>
            <c:idx val="3"/>
            <c:bubble3D val="0"/>
            <c:spPr>
              <a:noFill/>
            </c:spPr>
            <c:extLst>
              <c:ext xmlns:c16="http://schemas.microsoft.com/office/drawing/2014/chart" uri="{C3380CC4-5D6E-409C-BE32-E72D297353CC}">
                <c16:uniqueId val="{00000007-4904-4145-947D-02816278AEA1}"/>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4904-4145-947D-02816278AEA1}"/>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4904-4145-947D-02816278AEA1}"/>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2D74-4522-83E0-BD02FE3DA1B7}"/>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2D74-4522-83E0-BD02FE3DA1B7}"/>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2D74-4522-83E0-BD02FE3DA1B7}"/>
              </c:ext>
            </c:extLst>
          </c:dPt>
          <c:dPt>
            <c:idx val="3"/>
            <c:bubble3D val="0"/>
            <c:spPr>
              <a:noFill/>
            </c:spPr>
            <c:extLst>
              <c:ext xmlns:c16="http://schemas.microsoft.com/office/drawing/2014/chart" uri="{C3380CC4-5D6E-409C-BE32-E72D297353CC}">
                <c16:uniqueId val="{00000007-2D74-4522-83E0-BD02FE3DA1B7}"/>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2D74-4522-83E0-BD02FE3DA1B7}"/>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2D74-4522-83E0-BD02FE3DA1B7}"/>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3F62-4633-AD05-7F360B5E16D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3F62-4633-AD05-7F360B5E16D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3F62-4633-AD05-7F360B5E16D4}"/>
              </c:ext>
            </c:extLst>
          </c:dPt>
          <c:dPt>
            <c:idx val="3"/>
            <c:bubble3D val="0"/>
            <c:spPr>
              <a:noFill/>
            </c:spPr>
            <c:extLst>
              <c:ext xmlns:c16="http://schemas.microsoft.com/office/drawing/2014/chart" uri="{C3380CC4-5D6E-409C-BE32-E72D297353CC}">
                <c16:uniqueId val="{00000007-3F62-4633-AD05-7F360B5E16D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3F62-4633-AD05-7F360B5E16D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3F62-4633-AD05-7F360B5E16D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8ACC-462D-9EF2-E4051F91FAA0}"/>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8ACC-462D-9EF2-E4051F91FAA0}"/>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8ACC-462D-9EF2-E4051F91FAA0}"/>
              </c:ext>
            </c:extLst>
          </c:dPt>
          <c:dPt>
            <c:idx val="3"/>
            <c:bubble3D val="0"/>
            <c:spPr>
              <a:noFill/>
            </c:spPr>
            <c:extLst>
              <c:ext xmlns:c16="http://schemas.microsoft.com/office/drawing/2014/chart" uri="{C3380CC4-5D6E-409C-BE32-E72D297353CC}">
                <c16:uniqueId val="{00000007-8ACC-462D-9EF2-E4051F91FAA0}"/>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8ACC-462D-9EF2-E4051F91FAA0}"/>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8ACC-462D-9EF2-E4051F91FAA0}"/>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E6E4-4554-80C5-32B3EB59D097}"/>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E6E4-4554-80C5-32B3EB59D097}"/>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E6E4-4554-80C5-32B3EB59D097}"/>
              </c:ext>
            </c:extLst>
          </c:dPt>
          <c:dPt>
            <c:idx val="3"/>
            <c:bubble3D val="0"/>
            <c:spPr>
              <a:noFill/>
            </c:spPr>
            <c:extLst>
              <c:ext xmlns:c16="http://schemas.microsoft.com/office/drawing/2014/chart" uri="{C3380CC4-5D6E-409C-BE32-E72D297353CC}">
                <c16:uniqueId val="{00000007-E6E4-4554-80C5-32B3EB59D097}"/>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E6E4-4554-80C5-32B3EB59D097}"/>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E6E4-4554-80C5-32B3EB59D097}"/>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218-4C93-97AD-11695528A78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218-4C93-97AD-11695528A78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218-4C93-97AD-11695528A783}"/>
              </c:ext>
            </c:extLst>
          </c:dPt>
          <c:dPt>
            <c:idx val="3"/>
            <c:bubble3D val="0"/>
            <c:spPr>
              <a:noFill/>
            </c:spPr>
            <c:extLst>
              <c:ext xmlns:c16="http://schemas.microsoft.com/office/drawing/2014/chart" uri="{C3380CC4-5D6E-409C-BE32-E72D297353CC}">
                <c16:uniqueId val="{00000007-9218-4C93-97AD-11695528A783}"/>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218-4C93-97AD-11695528A78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218-4C93-97AD-11695528A78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4D8F-48EB-A44B-97C48ED7EC1B}"/>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4D8F-48EB-A44B-97C48ED7EC1B}"/>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4D8F-48EB-A44B-97C48ED7EC1B}"/>
              </c:ext>
            </c:extLst>
          </c:dPt>
          <c:dPt>
            <c:idx val="3"/>
            <c:bubble3D val="0"/>
            <c:spPr>
              <a:noFill/>
            </c:spPr>
            <c:extLst>
              <c:ext xmlns:c16="http://schemas.microsoft.com/office/drawing/2014/chart" uri="{C3380CC4-5D6E-409C-BE32-E72D297353CC}">
                <c16:uniqueId val="{00000007-4D8F-48EB-A44B-97C48ED7EC1B}"/>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4D8F-48EB-A44B-97C48ED7EC1B}"/>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4D8F-48EB-A44B-97C48ED7EC1B}"/>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75CF-42B0-AE2A-AE8A6F2B4F1A}"/>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75CF-42B0-AE2A-AE8A6F2B4F1A}"/>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75CF-42B0-AE2A-AE8A6F2B4F1A}"/>
              </c:ext>
            </c:extLst>
          </c:dPt>
          <c:dPt>
            <c:idx val="3"/>
            <c:bubble3D val="0"/>
            <c:spPr>
              <a:noFill/>
            </c:spPr>
            <c:extLst>
              <c:ext xmlns:c16="http://schemas.microsoft.com/office/drawing/2014/chart" uri="{C3380CC4-5D6E-409C-BE32-E72D297353CC}">
                <c16:uniqueId val="{00000007-75CF-42B0-AE2A-AE8A6F2B4F1A}"/>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75CF-42B0-AE2A-AE8A6F2B4F1A}"/>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75CF-42B0-AE2A-AE8A6F2B4F1A}"/>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20DA-4ED8-9D53-9FDA19088082}"/>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20DA-4ED8-9D53-9FDA19088082}"/>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20DA-4ED8-9D53-9FDA19088082}"/>
              </c:ext>
            </c:extLst>
          </c:dPt>
          <c:dPt>
            <c:idx val="3"/>
            <c:bubble3D val="0"/>
            <c:spPr>
              <a:noFill/>
            </c:spPr>
            <c:extLst>
              <c:ext xmlns:c16="http://schemas.microsoft.com/office/drawing/2014/chart" uri="{C3380CC4-5D6E-409C-BE32-E72D297353CC}">
                <c16:uniqueId val="{00000007-20DA-4ED8-9D53-9FDA19088082}"/>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20DA-4ED8-9D53-9FDA19088082}"/>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20DA-4ED8-9D53-9FDA19088082}"/>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C3A-4D51-9A41-A97B11AD984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C3A-4D51-9A41-A97B11AD984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C3A-4D51-9A41-A97B11AD9843}"/>
              </c:ext>
            </c:extLst>
          </c:dPt>
          <c:dPt>
            <c:idx val="3"/>
            <c:bubble3D val="0"/>
            <c:spPr>
              <a:noFill/>
            </c:spPr>
            <c:extLst>
              <c:ext xmlns:c16="http://schemas.microsoft.com/office/drawing/2014/chart" uri="{C3380CC4-5D6E-409C-BE32-E72D297353CC}">
                <c16:uniqueId val="{00000007-6C3A-4D51-9A41-A97B11AD9843}"/>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C3A-4D51-9A41-A97B11AD984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C3A-4D51-9A41-A97B11AD984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A10C-4428-8A57-DE59383E835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A10C-4428-8A57-DE59383E835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A10C-4428-8A57-DE59383E8353}"/>
              </c:ext>
            </c:extLst>
          </c:dPt>
          <c:dPt>
            <c:idx val="3"/>
            <c:bubble3D val="0"/>
            <c:spPr>
              <a:noFill/>
            </c:spPr>
            <c:extLst>
              <c:ext xmlns:c16="http://schemas.microsoft.com/office/drawing/2014/chart" uri="{C3380CC4-5D6E-409C-BE32-E72D297353CC}">
                <c16:uniqueId val="{00000007-A10C-4428-8A57-DE59383E8353}"/>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A10C-4428-8A57-DE59383E835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A10C-4428-8A57-DE59383E835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ED81-4DF3-95BD-B4C48587F28B}"/>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ED81-4DF3-95BD-B4C48587F28B}"/>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ED81-4DF3-95BD-B4C48587F28B}"/>
              </c:ext>
            </c:extLst>
          </c:dPt>
          <c:dPt>
            <c:idx val="3"/>
            <c:bubble3D val="0"/>
            <c:spPr>
              <a:noFill/>
            </c:spPr>
            <c:extLst>
              <c:ext xmlns:c16="http://schemas.microsoft.com/office/drawing/2014/chart" uri="{C3380CC4-5D6E-409C-BE32-E72D297353CC}">
                <c16:uniqueId val="{00000007-ED81-4DF3-95BD-B4C48587F28B}"/>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ED81-4DF3-95BD-B4C48587F28B}"/>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ED81-4DF3-95BD-B4C48587F28B}"/>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AB23-41EC-8C3F-EA5389B29597}"/>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AB23-41EC-8C3F-EA5389B29597}"/>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AB23-41EC-8C3F-EA5389B29597}"/>
              </c:ext>
            </c:extLst>
          </c:dPt>
          <c:dPt>
            <c:idx val="3"/>
            <c:bubble3D val="0"/>
            <c:spPr>
              <a:noFill/>
            </c:spPr>
            <c:extLst>
              <c:ext xmlns:c16="http://schemas.microsoft.com/office/drawing/2014/chart" uri="{C3380CC4-5D6E-409C-BE32-E72D297353CC}">
                <c16:uniqueId val="{00000007-AB23-41EC-8C3F-EA5389B29597}"/>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AB23-41EC-8C3F-EA5389B29597}"/>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AB23-41EC-8C3F-EA5389B29597}"/>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C70E-45CA-8234-5658B6C06868}"/>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C70E-45CA-8234-5658B6C06868}"/>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C70E-45CA-8234-5658B6C06868}"/>
              </c:ext>
            </c:extLst>
          </c:dPt>
          <c:dPt>
            <c:idx val="3"/>
            <c:bubble3D val="0"/>
            <c:spPr>
              <a:noFill/>
            </c:spPr>
            <c:extLst>
              <c:ext xmlns:c16="http://schemas.microsoft.com/office/drawing/2014/chart" uri="{C3380CC4-5D6E-409C-BE32-E72D297353CC}">
                <c16:uniqueId val="{00000007-C70E-45CA-8234-5658B6C06868}"/>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C70E-45CA-8234-5658B6C06868}"/>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C70E-45CA-8234-5658B6C06868}"/>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315-46CF-9090-D68FE39CDF2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315-46CF-9090-D68FE39CDF2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315-46CF-9090-D68FE39CDF24}"/>
              </c:ext>
            </c:extLst>
          </c:dPt>
          <c:dPt>
            <c:idx val="3"/>
            <c:bubble3D val="0"/>
            <c:spPr>
              <a:noFill/>
            </c:spPr>
            <c:extLst>
              <c:ext xmlns:c16="http://schemas.microsoft.com/office/drawing/2014/chart" uri="{C3380CC4-5D6E-409C-BE32-E72D297353CC}">
                <c16:uniqueId val="{00000007-6315-46CF-9090-D68FE39CDF2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315-46CF-9090-D68FE39CDF2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315-46CF-9090-D68FE39CDF2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E98F-4B3D-98CF-834CE5D35EEE}"/>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E98F-4B3D-98CF-834CE5D35EEE}"/>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E98F-4B3D-98CF-834CE5D35EEE}"/>
              </c:ext>
            </c:extLst>
          </c:dPt>
          <c:dPt>
            <c:idx val="3"/>
            <c:bubble3D val="0"/>
            <c:spPr>
              <a:noFill/>
            </c:spPr>
            <c:extLst>
              <c:ext xmlns:c16="http://schemas.microsoft.com/office/drawing/2014/chart" uri="{C3380CC4-5D6E-409C-BE32-E72D297353CC}">
                <c16:uniqueId val="{00000007-E98F-4B3D-98CF-834CE5D35EEE}"/>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E98F-4B3D-98CF-834CE5D35EEE}"/>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E98F-4B3D-98CF-834CE5D35EEE}"/>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AB55-4976-B788-731C137CFC47}"/>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AB55-4976-B788-731C137CFC47}"/>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AB55-4976-B788-731C137CFC47}"/>
              </c:ext>
            </c:extLst>
          </c:dPt>
          <c:dPt>
            <c:idx val="3"/>
            <c:bubble3D val="0"/>
            <c:spPr>
              <a:noFill/>
            </c:spPr>
            <c:extLst>
              <c:ext xmlns:c16="http://schemas.microsoft.com/office/drawing/2014/chart" uri="{C3380CC4-5D6E-409C-BE32-E72D297353CC}">
                <c16:uniqueId val="{00000007-AB55-4976-B788-731C137CFC47}"/>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AB55-4976-B788-731C137CFC47}"/>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AB55-4976-B788-731C137CFC47}"/>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41BA-48F7-AA33-71DF70626118}"/>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41BA-48F7-AA33-71DF70626118}"/>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41BA-48F7-AA33-71DF70626118}"/>
              </c:ext>
            </c:extLst>
          </c:dPt>
          <c:dPt>
            <c:idx val="3"/>
            <c:bubble3D val="0"/>
            <c:spPr>
              <a:noFill/>
            </c:spPr>
            <c:extLst>
              <c:ext xmlns:c16="http://schemas.microsoft.com/office/drawing/2014/chart" uri="{C3380CC4-5D6E-409C-BE32-E72D297353CC}">
                <c16:uniqueId val="{00000007-41BA-48F7-AA33-71DF70626118}"/>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41BA-48F7-AA33-71DF70626118}"/>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41BA-48F7-AA33-71DF70626118}"/>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26FF-47D8-972A-A6441DF87F4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26FF-47D8-972A-A6441DF87F4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26FF-47D8-972A-A6441DF87F4F}"/>
              </c:ext>
            </c:extLst>
          </c:dPt>
          <c:dPt>
            <c:idx val="3"/>
            <c:bubble3D val="0"/>
            <c:spPr>
              <a:noFill/>
            </c:spPr>
            <c:extLst>
              <c:ext xmlns:c16="http://schemas.microsoft.com/office/drawing/2014/chart" uri="{C3380CC4-5D6E-409C-BE32-E72D297353CC}">
                <c16:uniqueId val="{00000007-26FF-47D8-972A-A6441DF87F4F}"/>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26FF-47D8-972A-A6441DF87F4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26FF-47D8-972A-A6441DF87F4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FA2-4AAE-B192-01CE49BC7BD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FA2-4AAE-B192-01CE49BC7BD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FA2-4AAE-B192-01CE49BC7BD3}"/>
              </c:ext>
            </c:extLst>
          </c:dPt>
          <c:dPt>
            <c:idx val="3"/>
            <c:bubble3D val="0"/>
            <c:spPr>
              <a:noFill/>
            </c:spPr>
            <c:extLst>
              <c:ext xmlns:c16="http://schemas.microsoft.com/office/drawing/2014/chart" uri="{C3380CC4-5D6E-409C-BE32-E72D297353CC}">
                <c16:uniqueId val="{00000007-9FA2-4AAE-B192-01CE49BC7BD3}"/>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FA2-4AAE-B192-01CE49BC7BD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FA2-4AAE-B192-01CE49BC7BD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E2FF-4091-AF3F-36624C786D4A}"/>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E2FF-4091-AF3F-36624C786D4A}"/>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E2FF-4091-AF3F-36624C786D4A}"/>
              </c:ext>
            </c:extLst>
          </c:dPt>
          <c:dPt>
            <c:idx val="3"/>
            <c:bubble3D val="0"/>
            <c:spPr>
              <a:noFill/>
            </c:spPr>
            <c:extLst>
              <c:ext xmlns:c16="http://schemas.microsoft.com/office/drawing/2014/chart" uri="{C3380CC4-5D6E-409C-BE32-E72D297353CC}">
                <c16:uniqueId val="{00000007-E2FF-4091-AF3F-36624C786D4A}"/>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E2FF-4091-AF3F-36624C786D4A}"/>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E2FF-4091-AF3F-36624C786D4A}"/>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0CF1-4D9F-BDD2-6DD9ECE43D86}"/>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0CF1-4D9F-BDD2-6DD9ECE43D86}"/>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0CF1-4D9F-BDD2-6DD9ECE43D86}"/>
              </c:ext>
            </c:extLst>
          </c:dPt>
          <c:dPt>
            <c:idx val="3"/>
            <c:bubble3D val="0"/>
            <c:spPr>
              <a:noFill/>
            </c:spPr>
            <c:extLst>
              <c:ext xmlns:c16="http://schemas.microsoft.com/office/drawing/2014/chart" uri="{C3380CC4-5D6E-409C-BE32-E72D297353CC}">
                <c16:uniqueId val="{00000007-0CF1-4D9F-BDD2-6DD9ECE43D86}"/>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0CF1-4D9F-BDD2-6DD9ECE43D86}"/>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0CF1-4D9F-BDD2-6DD9ECE43D86}"/>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B189-4424-8AB4-4CA7AD30D845}"/>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B189-4424-8AB4-4CA7AD30D845}"/>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B189-4424-8AB4-4CA7AD30D845}"/>
              </c:ext>
            </c:extLst>
          </c:dPt>
          <c:dPt>
            <c:idx val="3"/>
            <c:bubble3D val="0"/>
            <c:spPr>
              <a:noFill/>
            </c:spPr>
            <c:extLst>
              <c:ext xmlns:c16="http://schemas.microsoft.com/office/drawing/2014/chart" uri="{C3380CC4-5D6E-409C-BE32-E72D297353CC}">
                <c16:uniqueId val="{00000007-B189-4424-8AB4-4CA7AD30D845}"/>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B189-4424-8AB4-4CA7AD30D845}"/>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B189-4424-8AB4-4CA7AD30D845}"/>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BF47-4AEA-A7A3-78A4888F8CA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BF47-4AEA-A7A3-78A4888F8CA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BF47-4AEA-A7A3-78A4888F8CA3}"/>
              </c:ext>
            </c:extLst>
          </c:dPt>
          <c:dPt>
            <c:idx val="3"/>
            <c:bubble3D val="0"/>
            <c:spPr>
              <a:noFill/>
            </c:spPr>
            <c:extLst>
              <c:ext xmlns:c16="http://schemas.microsoft.com/office/drawing/2014/chart" uri="{C3380CC4-5D6E-409C-BE32-E72D297353CC}">
                <c16:uniqueId val="{00000007-BF47-4AEA-A7A3-78A4888F8CA3}"/>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BF47-4AEA-A7A3-78A4888F8CA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BF47-4AEA-A7A3-78A4888F8CA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0807-47AC-867E-6915044A4CF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0807-47AC-867E-6915044A4CF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0807-47AC-867E-6915044A4CF4}"/>
              </c:ext>
            </c:extLst>
          </c:dPt>
          <c:dPt>
            <c:idx val="3"/>
            <c:bubble3D val="0"/>
            <c:spPr>
              <a:noFill/>
            </c:spPr>
            <c:extLst>
              <c:ext xmlns:c16="http://schemas.microsoft.com/office/drawing/2014/chart" uri="{C3380CC4-5D6E-409C-BE32-E72D297353CC}">
                <c16:uniqueId val="{00000007-0807-47AC-867E-6915044A4CF4}"/>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0807-47AC-867E-6915044A4CF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0807-47AC-867E-6915044A4CF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7E1-4621-87D1-F97A99C190E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7E1-4621-87D1-F97A99C190E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7E1-4621-87D1-F97A99C190EF}"/>
              </c:ext>
            </c:extLst>
          </c:dPt>
          <c:dPt>
            <c:idx val="3"/>
            <c:bubble3D val="0"/>
            <c:spPr>
              <a:noFill/>
            </c:spPr>
            <c:extLst>
              <c:ext xmlns:c16="http://schemas.microsoft.com/office/drawing/2014/chart" uri="{C3380CC4-5D6E-409C-BE32-E72D297353CC}">
                <c16:uniqueId val="{00000007-97E1-4621-87D1-F97A99C190EF}"/>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7E1-4621-87D1-F97A99C190E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7E1-4621-87D1-F97A99C190E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DEA2-4D2A-8C44-52B73A87D888}"/>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DEA2-4D2A-8C44-52B73A87D888}"/>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DEA2-4D2A-8C44-52B73A87D888}"/>
              </c:ext>
            </c:extLst>
          </c:dPt>
          <c:dPt>
            <c:idx val="3"/>
            <c:bubble3D val="0"/>
            <c:spPr>
              <a:noFill/>
            </c:spPr>
            <c:extLst>
              <c:ext xmlns:c16="http://schemas.microsoft.com/office/drawing/2014/chart" uri="{C3380CC4-5D6E-409C-BE32-E72D297353CC}">
                <c16:uniqueId val="{00000007-DEA2-4D2A-8C44-52B73A87D888}"/>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DEA2-4D2A-8C44-52B73A87D888}"/>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DEA2-4D2A-8C44-52B73A87D888}"/>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B29-4A60-A45F-987D0C4595AA}"/>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B29-4A60-A45F-987D0C4595AA}"/>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B29-4A60-A45F-987D0C4595AA}"/>
              </c:ext>
            </c:extLst>
          </c:dPt>
          <c:dPt>
            <c:idx val="3"/>
            <c:bubble3D val="0"/>
            <c:spPr>
              <a:noFill/>
            </c:spPr>
            <c:extLst>
              <c:ext xmlns:c16="http://schemas.microsoft.com/office/drawing/2014/chart" uri="{C3380CC4-5D6E-409C-BE32-E72D297353CC}">
                <c16:uniqueId val="{00000007-9B29-4A60-A45F-987D0C4595AA}"/>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B29-4A60-A45F-987D0C4595AA}"/>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B29-4A60-A45F-987D0C4595AA}"/>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E24-4C9E-902A-958F529449AC}"/>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E24-4C9E-902A-958F529449AC}"/>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E24-4C9E-902A-958F529449AC}"/>
              </c:ext>
            </c:extLst>
          </c:dPt>
          <c:dPt>
            <c:idx val="3"/>
            <c:bubble3D val="0"/>
            <c:spPr>
              <a:noFill/>
            </c:spPr>
            <c:extLst>
              <c:ext xmlns:c16="http://schemas.microsoft.com/office/drawing/2014/chart" uri="{C3380CC4-5D6E-409C-BE32-E72D297353CC}">
                <c16:uniqueId val="{00000007-6E24-4C9E-902A-958F529449AC}"/>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E24-4C9E-902A-958F529449AC}"/>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E24-4C9E-902A-958F529449AC}"/>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45DD-46E7-99B4-AF14730A133D}"/>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45DD-46E7-99B4-AF14730A133D}"/>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45DD-46E7-99B4-AF14730A133D}"/>
              </c:ext>
            </c:extLst>
          </c:dPt>
          <c:dPt>
            <c:idx val="3"/>
            <c:bubble3D val="0"/>
            <c:spPr>
              <a:noFill/>
            </c:spPr>
            <c:extLst>
              <c:ext xmlns:c16="http://schemas.microsoft.com/office/drawing/2014/chart" uri="{C3380CC4-5D6E-409C-BE32-E72D297353CC}">
                <c16:uniqueId val="{00000007-45DD-46E7-99B4-AF14730A133D}"/>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45DD-46E7-99B4-AF14730A133D}"/>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45DD-46E7-99B4-AF14730A133D}"/>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84E5-41BA-B833-CD62F871D008}"/>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84E5-41BA-B833-CD62F871D008}"/>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84E5-41BA-B833-CD62F871D008}"/>
              </c:ext>
            </c:extLst>
          </c:dPt>
          <c:dPt>
            <c:idx val="3"/>
            <c:bubble3D val="0"/>
            <c:spPr>
              <a:noFill/>
            </c:spPr>
            <c:extLst>
              <c:ext xmlns:c16="http://schemas.microsoft.com/office/drawing/2014/chart" uri="{C3380CC4-5D6E-409C-BE32-E72D297353CC}">
                <c16:uniqueId val="{00000007-84E5-41BA-B833-CD62F871D008}"/>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84E5-41BA-B833-CD62F871D008}"/>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84E5-41BA-B833-CD62F871D008}"/>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1D0F-4F3D-B3CC-572AE17F4E39}"/>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1D0F-4F3D-B3CC-572AE17F4E39}"/>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1D0F-4F3D-B3CC-572AE17F4E39}"/>
              </c:ext>
            </c:extLst>
          </c:dPt>
          <c:dPt>
            <c:idx val="3"/>
            <c:bubble3D val="0"/>
            <c:spPr>
              <a:noFill/>
            </c:spPr>
            <c:extLst>
              <c:ext xmlns:c16="http://schemas.microsoft.com/office/drawing/2014/chart" uri="{C3380CC4-5D6E-409C-BE32-E72D297353CC}">
                <c16:uniqueId val="{00000007-1D0F-4F3D-B3CC-572AE17F4E39}"/>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1D0F-4F3D-B3CC-572AE17F4E39}"/>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1D0F-4F3D-B3CC-572AE17F4E39}"/>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8574-4595-93EA-25F3B112ED3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8574-4595-93EA-25F3B112ED3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8574-4595-93EA-25F3B112ED33}"/>
              </c:ext>
            </c:extLst>
          </c:dPt>
          <c:dPt>
            <c:idx val="3"/>
            <c:bubble3D val="0"/>
            <c:spPr>
              <a:noFill/>
            </c:spPr>
            <c:extLst>
              <c:ext xmlns:c16="http://schemas.microsoft.com/office/drawing/2014/chart" uri="{C3380CC4-5D6E-409C-BE32-E72D297353CC}">
                <c16:uniqueId val="{00000007-8574-4595-93EA-25F3B112ED33}"/>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8574-4595-93EA-25F3B112ED3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8574-4595-93EA-25F3B112ED3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CE54-45FF-A338-4479058C41EC}"/>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CE54-45FF-A338-4479058C41EC}"/>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CE54-45FF-A338-4479058C41EC}"/>
              </c:ext>
            </c:extLst>
          </c:dPt>
          <c:dPt>
            <c:idx val="3"/>
            <c:bubble3D val="0"/>
            <c:spPr>
              <a:noFill/>
            </c:spPr>
            <c:extLst>
              <c:ext xmlns:c16="http://schemas.microsoft.com/office/drawing/2014/chart" uri="{C3380CC4-5D6E-409C-BE32-E72D297353CC}">
                <c16:uniqueId val="{00000007-CE54-45FF-A338-4479058C41EC}"/>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CE54-45FF-A338-4479058C41EC}"/>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CE54-45FF-A338-4479058C41EC}"/>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0612-4C5A-8B94-36BB5F21FFA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0612-4C5A-8B94-36BB5F21FFA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0612-4C5A-8B94-36BB5F21FFA3}"/>
              </c:ext>
            </c:extLst>
          </c:dPt>
          <c:dPt>
            <c:idx val="3"/>
            <c:bubble3D val="0"/>
            <c:spPr>
              <a:noFill/>
            </c:spPr>
            <c:extLst>
              <c:ext xmlns:c16="http://schemas.microsoft.com/office/drawing/2014/chart" uri="{C3380CC4-5D6E-409C-BE32-E72D297353CC}">
                <c16:uniqueId val="{00000007-0612-4C5A-8B94-36BB5F21FFA3}"/>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0612-4C5A-8B94-36BB5F21FFA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0612-4C5A-8B94-36BB5F21FFA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8DF0-4A75-9A3B-9DE68967E54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8DF0-4A75-9A3B-9DE68967E54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8DF0-4A75-9A3B-9DE68967E544}"/>
              </c:ext>
            </c:extLst>
          </c:dPt>
          <c:dPt>
            <c:idx val="3"/>
            <c:bubble3D val="0"/>
            <c:spPr>
              <a:noFill/>
            </c:spPr>
            <c:extLst>
              <c:ext xmlns:c16="http://schemas.microsoft.com/office/drawing/2014/chart" uri="{C3380CC4-5D6E-409C-BE32-E72D297353CC}">
                <c16:uniqueId val="{00000007-8DF0-4A75-9A3B-9DE68967E544}"/>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8DF0-4A75-9A3B-9DE68967E54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8DF0-4A75-9A3B-9DE68967E54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C3E8-445B-BBBF-5309C1038EC8}"/>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C3E8-445B-BBBF-5309C1038EC8}"/>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C3E8-445B-BBBF-5309C1038EC8}"/>
              </c:ext>
            </c:extLst>
          </c:dPt>
          <c:dPt>
            <c:idx val="3"/>
            <c:bubble3D val="0"/>
            <c:spPr>
              <a:noFill/>
            </c:spPr>
            <c:extLst>
              <c:ext xmlns:c16="http://schemas.microsoft.com/office/drawing/2014/chart" uri="{C3380CC4-5D6E-409C-BE32-E72D297353CC}">
                <c16:uniqueId val="{00000007-C3E8-445B-BBBF-5309C1038EC8}"/>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C3E8-445B-BBBF-5309C1038EC8}"/>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C3E8-445B-BBBF-5309C1038EC8}"/>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3363-4040-968B-297D940E2F41}"/>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3363-4040-968B-297D940E2F41}"/>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3363-4040-968B-297D940E2F41}"/>
              </c:ext>
            </c:extLst>
          </c:dPt>
          <c:dPt>
            <c:idx val="3"/>
            <c:bubble3D val="0"/>
            <c:spPr>
              <a:noFill/>
            </c:spPr>
            <c:extLst>
              <c:ext xmlns:c16="http://schemas.microsoft.com/office/drawing/2014/chart" uri="{C3380CC4-5D6E-409C-BE32-E72D297353CC}">
                <c16:uniqueId val="{00000007-3363-4040-968B-297D940E2F41}"/>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3363-4040-968B-297D940E2F41}"/>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3363-4040-968B-297D940E2F41}"/>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ACE5-44FE-994D-0D06141F6E01}"/>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ACE5-44FE-994D-0D06141F6E01}"/>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ACE5-44FE-994D-0D06141F6E01}"/>
              </c:ext>
            </c:extLst>
          </c:dPt>
          <c:dPt>
            <c:idx val="3"/>
            <c:bubble3D val="0"/>
            <c:spPr>
              <a:noFill/>
            </c:spPr>
            <c:extLst>
              <c:ext xmlns:c16="http://schemas.microsoft.com/office/drawing/2014/chart" uri="{C3380CC4-5D6E-409C-BE32-E72D297353CC}">
                <c16:uniqueId val="{00000007-ACE5-44FE-994D-0D06141F6E01}"/>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ACE5-44FE-994D-0D06141F6E01}"/>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ACE5-44FE-994D-0D06141F6E01}"/>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C4CF-44DC-AAA3-2DD04DB07726}"/>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C4CF-44DC-AAA3-2DD04DB07726}"/>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C4CF-44DC-AAA3-2DD04DB07726}"/>
              </c:ext>
            </c:extLst>
          </c:dPt>
          <c:dPt>
            <c:idx val="3"/>
            <c:bubble3D val="0"/>
            <c:spPr>
              <a:noFill/>
            </c:spPr>
            <c:extLst>
              <c:ext xmlns:c16="http://schemas.microsoft.com/office/drawing/2014/chart" uri="{C3380CC4-5D6E-409C-BE32-E72D297353CC}">
                <c16:uniqueId val="{00000007-C4CF-44DC-AAA3-2DD04DB07726}"/>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C4CF-44DC-AAA3-2DD04DB07726}"/>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C4CF-44DC-AAA3-2DD04DB07726}"/>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DEAE-4126-9679-26778CBEA81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DEAE-4126-9679-26778CBEA81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DEAE-4126-9679-26778CBEA814}"/>
              </c:ext>
            </c:extLst>
          </c:dPt>
          <c:dPt>
            <c:idx val="3"/>
            <c:bubble3D val="0"/>
            <c:spPr>
              <a:noFill/>
            </c:spPr>
            <c:extLst>
              <c:ext xmlns:c16="http://schemas.microsoft.com/office/drawing/2014/chart" uri="{C3380CC4-5D6E-409C-BE32-E72D297353CC}">
                <c16:uniqueId val="{00000007-DEAE-4126-9679-26778CBEA81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DEAE-4126-9679-26778CBEA81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DEAE-4126-9679-26778CBEA81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E630-4D65-A8A1-50777DA1942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E630-4D65-A8A1-50777DA1942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E630-4D65-A8A1-50777DA19423}"/>
              </c:ext>
            </c:extLst>
          </c:dPt>
          <c:dPt>
            <c:idx val="3"/>
            <c:bubble3D val="0"/>
            <c:spPr>
              <a:noFill/>
            </c:spPr>
            <c:extLst>
              <c:ext xmlns:c16="http://schemas.microsoft.com/office/drawing/2014/chart" uri="{C3380CC4-5D6E-409C-BE32-E72D297353CC}">
                <c16:uniqueId val="{00000007-E630-4D65-A8A1-50777DA19423}"/>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E630-4D65-A8A1-50777DA1942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E630-4D65-A8A1-50777DA1942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39A7-4679-9B63-D295127ABD3D}"/>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39A7-4679-9B63-D295127ABD3D}"/>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39A7-4679-9B63-D295127ABD3D}"/>
              </c:ext>
            </c:extLst>
          </c:dPt>
          <c:dPt>
            <c:idx val="3"/>
            <c:bubble3D val="0"/>
            <c:spPr>
              <a:noFill/>
            </c:spPr>
            <c:extLst>
              <c:ext xmlns:c16="http://schemas.microsoft.com/office/drawing/2014/chart" uri="{C3380CC4-5D6E-409C-BE32-E72D297353CC}">
                <c16:uniqueId val="{00000007-39A7-4679-9B63-D295127ABD3D}"/>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39A7-4679-9B63-D295127ABD3D}"/>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39A7-4679-9B63-D295127ABD3D}"/>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130-4A8F-94AF-8632FE9D3866}"/>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130-4A8F-94AF-8632FE9D3866}"/>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130-4A8F-94AF-8632FE9D3866}"/>
              </c:ext>
            </c:extLst>
          </c:dPt>
          <c:dPt>
            <c:idx val="3"/>
            <c:bubble3D val="0"/>
            <c:spPr>
              <a:noFill/>
            </c:spPr>
            <c:extLst>
              <c:ext xmlns:c16="http://schemas.microsoft.com/office/drawing/2014/chart" uri="{C3380CC4-5D6E-409C-BE32-E72D297353CC}">
                <c16:uniqueId val="{00000007-6130-4A8F-94AF-8632FE9D3866}"/>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130-4A8F-94AF-8632FE9D3866}"/>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130-4A8F-94AF-8632FE9D3866}"/>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31BB-4B2E-BAF3-21DBC311FE67}"/>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31BB-4B2E-BAF3-21DBC311FE67}"/>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31BB-4B2E-BAF3-21DBC311FE67}"/>
              </c:ext>
            </c:extLst>
          </c:dPt>
          <c:dPt>
            <c:idx val="3"/>
            <c:bubble3D val="0"/>
            <c:spPr>
              <a:noFill/>
            </c:spPr>
            <c:extLst>
              <c:ext xmlns:c16="http://schemas.microsoft.com/office/drawing/2014/chart" uri="{C3380CC4-5D6E-409C-BE32-E72D297353CC}">
                <c16:uniqueId val="{00000007-31BB-4B2E-BAF3-21DBC311FE67}"/>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31BB-4B2E-BAF3-21DBC311FE67}"/>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31BB-4B2E-BAF3-21DBC311FE67}"/>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34BE-4765-B731-8390EF962917}"/>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34BE-4765-B731-8390EF962917}"/>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34BE-4765-B731-8390EF962917}"/>
              </c:ext>
            </c:extLst>
          </c:dPt>
          <c:dPt>
            <c:idx val="3"/>
            <c:bubble3D val="0"/>
            <c:spPr>
              <a:noFill/>
            </c:spPr>
            <c:extLst>
              <c:ext xmlns:c16="http://schemas.microsoft.com/office/drawing/2014/chart" uri="{C3380CC4-5D6E-409C-BE32-E72D297353CC}">
                <c16:uniqueId val="{00000007-34BE-4765-B731-8390EF962917}"/>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34BE-4765-B731-8390EF962917}"/>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34BE-4765-B731-8390EF962917}"/>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D1FA-4F9E-A419-E71950172AAC}"/>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D1FA-4F9E-A419-E71950172AAC}"/>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D1FA-4F9E-A419-E71950172AAC}"/>
              </c:ext>
            </c:extLst>
          </c:dPt>
          <c:dPt>
            <c:idx val="3"/>
            <c:bubble3D val="0"/>
            <c:spPr>
              <a:noFill/>
            </c:spPr>
            <c:extLst>
              <c:ext xmlns:c16="http://schemas.microsoft.com/office/drawing/2014/chart" uri="{C3380CC4-5D6E-409C-BE32-E72D297353CC}">
                <c16:uniqueId val="{00000007-D1FA-4F9E-A419-E71950172AAC}"/>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D1FA-4F9E-A419-E71950172AAC}"/>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D1FA-4F9E-A419-E71950172AAC}"/>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B96F-40A5-9C2C-7EAC8E56443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B96F-40A5-9C2C-7EAC8E56443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B96F-40A5-9C2C-7EAC8E564434}"/>
              </c:ext>
            </c:extLst>
          </c:dPt>
          <c:dPt>
            <c:idx val="3"/>
            <c:bubble3D val="0"/>
            <c:spPr>
              <a:noFill/>
            </c:spPr>
            <c:extLst>
              <c:ext xmlns:c16="http://schemas.microsoft.com/office/drawing/2014/chart" uri="{C3380CC4-5D6E-409C-BE32-E72D297353CC}">
                <c16:uniqueId val="{00000007-B96F-40A5-9C2C-7EAC8E56443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B96F-40A5-9C2C-7EAC8E56443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B96F-40A5-9C2C-7EAC8E56443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A961-42CE-A88D-C4A207D4039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A961-42CE-A88D-C4A207D4039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A961-42CE-A88D-C4A207D40394}"/>
              </c:ext>
            </c:extLst>
          </c:dPt>
          <c:dPt>
            <c:idx val="3"/>
            <c:bubble3D val="0"/>
            <c:spPr>
              <a:noFill/>
            </c:spPr>
            <c:extLst>
              <c:ext xmlns:c16="http://schemas.microsoft.com/office/drawing/2014/chart" uri="{C3380CC4-5D6E-409C-BE32-E72D297353CC}">
                <c16:uniqueId val="{00000007-A961-42CE-A88D-C4A207D4039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A961-42CE-A88D-C4A207D4039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A961-42CE-A88D-C4A207D4039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04D2-4D08-AD01-E87D92B630B2}"/>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04D2-4D08-AD01-E87D92B630B2}"/>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04D2-4D08-AD01-E87D92B630B2}"/>
              </c:ext>
            </c:extLst>
          </c:dPt>
          <c:dPt>
            <c:idx val="3"/>
            <c:bubble3D val="0"/>
            <c:spPr>
              <a:noFill/>
            </c:spPr>
            <c:extLst>
              <c:ext xmlns:c16="http://schemas.microsoft.com/office/drawing/2014/chart" uri="{C3380CC4-5D6E-409C-BE32-E72D297353CC}">
                <c16:uniqueId val="{00000007-04D2-4D08-AD01-E87D92B630B2}"/>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04D2-4D08-AD01-E87D92B630B2}"/>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04D2-4D08-AD01-E87D92B630B2}"/>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79A6-4F44-A05B-2413B8F76758}"/>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79A6-4F44-A05B-2413B8F76758}"/>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79A6-4F44-A05B-2413B8F76758}"/>
              </c:ext>
            </c:extLst>
          </c:dPt>
          <c:dPt>
            <c:idx val="3"/>
            <c:bubble3D val="0"/>
            <c:spPr>
              <a:noFill/>
            </c:spPr>
            <c:extLst>
              <c:ext xmlns:c16="http://schemas.microsoft.com/office/drawing/2014/chart" uri="{C3380CC4-5D6E-409C-BE32-E72D297353CC}">
                <c16:uniqueId val="{00000007-79A6-4F44-A05B-2413B8F76758}"/>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79A6-4F44-A05B-2413B8F76758}"/>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79A6-4F44-A05B-2413B8F76758}"/>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D343-4D43-9FF7-C3251FC56AFD}"/>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D343-4D43-9FF7-C3251FC56AFD}"/>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D343-4D43-9FF7-C3251FC56AFD}"/>
              </c:ext>
            </c:extLst>
          </c:dPt>
          <c:dPt>
            <c:idx val="3"/>
            <c:bubble3D val="0"/>
            <c:spPr>
              <a:noFill/>
            </c:spPr>
            <c:extLst>
              <c:ext xmlns:c16="http://schemas.microsoft.com/office/drawing/2014/chart" uri="{C3380CC4-5D6E-409C-BE32-E72D297353CC}">
                <c16:uniqueId val="{00000007-D343-4D43-9FF7-C3251FC56AFD}"/>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D343-4D43-9FF7-C3251FC56AFD}"/>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D343-4D43-9FF7-C3251FC56AFD}"/>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4EAE-42D7-887D-41698E199F1C}"/>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4EAE-42D7-887D-41698E199F1C}"/>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4EAE-42D7-887D-41698E199F1C}"/>
              </c:ext>
            </c:extLst>
          </c:dPt>
          <c:dPt>
            <c:idx val="3"/>
            <c:bubble3D val="0"/>
            <c:spPr>
              <a:noFill/>
            </c:spPr>
            <c:extLst>
              <c:ext xmlns:c16="http://schemas.microsoft.com/office/drawing/2014/chart" uri="{C3380CC4-5D6E-409C-BE32-E72D297353CC}">
                <c16:uniqueId val="{00000007-4EAE-42D7-887D-41698E199F1C}"/>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4EAE-42D7-887D-41698E199F1C}"/>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4EAE-42D7-887D-41698E199F1C}"/>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5D7-4366-80A5-AA3203EC531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5D7-4366-80A5-AA3203EC531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5D7-4366-80A5-AA3203EC5314}"/>
              </c:ext>
            </c:extLst>
          </c:dPt>
          <c:dPt>
            <c:idx val="3"/>
            <c:bubble3D val="0"/>
            <c:spPr>
              <a:noFill/>
            </c:spPr>
            <c:extLst>
              <c:ext xmlns:c16="http://schemas.microsoft.com/office/drawing/2014/chart" uri="{C3380CC4-5D6E-409C-BE32-E72D297353CC}">
                <c16:uniqueId val="{00000007-95D7-4366-80A5-AA3203EC531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5D7-4366-80A5-AA3203EC531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5D7-4366-80A5-AA3203EC531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139D-4798-ABAF-197DE12B5EEA}"/>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139D-4798-ABAF-197DE12B5EEA}"/>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139D-4798-ABAF-197DE12B5EEA}"/>
              </c:ext>
            </c:extLst>
          </c:dPt>
          <c:dPt>
            <c:idx val="3"/>
            <c:bubble3D val="0"/>
            <c:spPr>
              <a:noFill/>
            </c:spPr>
            <c:extLst>
              <c:ext xmlns:c16="http://schemas.microsoft.com/office/drawing/2014/chart" uri="{C3380CC4-5D6E-409C-BE32-E72D297353CC}">
                <c16:uniqueId val="{00000007-139D-4798-ABAF-197DE12B5EEA}"/>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139D-4798-ABAF-197DE12B5EEA}"/>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139D-4798-ABAF-197DE12B5EEA}"/>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A1F-4829-A4ED-F9C958A7C74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A1F-4829-A4ED-F9C958A7C74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A1F-4829-A4ED-F9C958A7C744}"/>
              </c:ext>
            </c:extLst>
          </c:dPt>
          <c:dPt>
            <c:idx val="3"/>
            <c:bubble3D val="0"/>
            <c:spPr>
              <a:noFill/>
            </c:spPr>
            <c:extLst>
              <c:ext xmlns:c16="http://schemas.microsoft.com/office/drawing/2014/chart" uri="{C3380CC4-5D6E-409C-BE32-E72D297353CC}">
                <c16:uniqueId val="{00000007-6A1F-4829-A4ED-F9C958A7C74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A1F-4829-A4ED-F9C958A7C74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A1F-4829-A4ED-F9C958A7C74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1136-432F-8BEE-ADE803EF11F2}"/>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1136-432F-8BEE-ADE803EF11F2}"/>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1136-432F-8BEE-ADE803EF11F2}"/>
              </c:ext>
            </c:extLst>
          </c:dPt>
          <c:dPt>
            <c:idx val="3"/>
            <c:bubble3D val="0"/>
            <c:spPr>
              <a:noFill/>
            </c:spPr>
            <c:extLst>
              <c:ext xmlns:c16="http://schemas.microsoft.com/office/drawing/2014/chart" uri="{C3380CC4-5D6E-409C-BE32-E72D297353CC}">
                <c16:uniqueId val="{00000007-1136-432F-8BEE-ADE803EF11F2}"/>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1136-432F-8BEE-ADE803EF11F2}"/>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1136-432F-8BEE-ADE803EF11F2}"/>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B063-4DA2-89E9-073F11796048}"/>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B063-4DA2-89E9-073F11796048}"/>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B063-4DA2-89E9-073F11796048}"/>
              </c:ext>
            </c:extLst>
          </c:dPt>
          <c:dPt>
            <c:idx val="3"/>
            <c:bubble3D val="0"/>
            <c:spPr>
              <a:noFill/>
            </c:spPr>
            <c:extLst>
              <c:ext xmlns:c16="http://schemas.microsoft.com/office/drawing/2014/chart" uri="{C3380CC4-5D6E-409C-BE32-E72D297353CC}">
                <c16:uniqueId val="{00000007-B063-4DA2-89E9-073F11796048}"/>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B063-4DA2-89E9-073F11796048}"/>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B063-4DA2-89E9-073F11796048}"/>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12E9-4F34-8FFE-292C9B702080}"/>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12E9-4F34-8FFE-292C9B702080}"/>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12E9-4F34-8FFE-292C9B702080}"/>
              </c:ext>
            </c:extLst>
          </c:dPt>
          <c:dPt>
            <c:idx val="3"/>
            <c:bubble3D val="0"/>
            <c:spPr>
              <a:noFill/>
            </c:spPr>
            <c:extLst>
              <c:ext xmlns:c16="http://schemas.microsoft.com/office/drawing/2014/chart" uri="{C3380CC4-5D6E-409C-BE32-E72D297353CC}">
                <c16:uniqueId val="{00000007-12E9-4F34-8FFE-292C9B702080}"/>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12E9-4F34-8FFE-292C9B702080}"/>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12E9-4F34-8FFE-292C9B702080}"/>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4BA-48F6-895F-5EF482EBEBE1}"/>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4BA-48F6-895F-5EF482EBEBE1}"/>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4BA-48F6-895F-5EF482EBEBE1}"/>
              </c:ext>
            </c:extLst>
          </c:dPt>
          <c:dPt>
            <c:idx val="3"/>
            <c:bubble3D val="0"/>
            <c:spPr>
              <a:noFill/>
            </c:spPr>
            <c:extLst>
              <c:ext xmlns:c16="http://schemas.microsoft.com/office/drawing/2014/chart" uri="{C3380CC4-5D6E-409C-BE32-E72D297353CC}">
                <c16:uniqueId val="{00000007-64BA-48F6-895F-5EF482EBEBE1}"/>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4BA-48F6-895F-5EF482EBEBE1}"/>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4BA-48F6-895F-5EF482EBEBE1}"/>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5316-49C2-909C-C41E20C07340}"/>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5316-49C2-909C-C41E20C07340}"/>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5316-49C2-909C-C41E20C07340}"/>
              </c:ext>
            </c:extLst>
          </c:dPt>
          <c:dPt>
            <c:idx val="3"/>
            <c:bubble3D val="0"/>
            <c:spPr>
              <a:noFill/>
            </c:spPr>
            <c:extLst>
              <c:ext xmlns:c16="http://schemas.microsoft.com/office/drawing/2014/chart" uri="{C3380CC4-5D6E-409C-BE32-E72D297353CC}">
                <c16:uniqueId val="{00000007-5316-49C2-909C-C41E20C07340}"/>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5316-49C2-909C-C41E20C07340}"/>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5316-49C2-909C-C41E20C07340}"/>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5340-4C1C-8A91-E363BF52FE0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5340-4C1C-8A91-E363BF52FE0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5340-4C1C-8A91-E363BF52FE04}"/>
              </c:ext>
            </c:extLst>
          </c:dPt>
          <c:dPt>
            <c:idx val="3"/>
            <c:bubble3D val="0"/>
            <c:spPr>
              <a:noFill/>
            </c:spPr>
            <c:extLst>
              <c:ext xmlns:c16="http://schemas.microsoft.com/office/drawing/2014/chart" uri="{C3380CC4-5D6E-409C-BE32-E72D297353CC}">
                <c16:uniqueId val="{00000007-5340-4C1C-8A91-E363BF52FE0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5340-4C1C-8A91-E363BF52FE0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5340-4C1C-8A91-E363BF52FE0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95F-4E36-ADB0-43D4F6045C20}"/>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95F-4E36-ADB0-43D4F6045C20}"/>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95F-4E36-ADB0-43D4F6045C20}"/>
              </c:ext>
            </c:extLst>
          </c:dPt>
          <c:dPt>
            <c:idx val="3"/>
            <c:bubble3D val="0"/>
            <c:spPr>
              <a:noFill/>
            </c:spPr>
            <c:extLst>
              <c:ext xmlns:c16="http://schemas.microsoft.com/office/drawing/2014/chart" uri="{C3380CC4-5D6E-409C-BE32-E72D297353CC}">
                <c16:uniqueId val="{00000007-995F-4E36-ADB0-43D4F6045C20}"/>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95F-4E36-ADB0-43D4F6045C20}"/>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95F-4E36-ADB0-43D4F6045C20}"/>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DAD6-495A-8C49-418359EA37CA}"/>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DAD6-495A-8C49-418359EA37CA}"/>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DAD6-495A-8C49-418359EA37CA}"/>
              </c:ext>
            </c:extLst>
          </c:dPt>
          <c:dPt>
            <c:idx val="3"/>
            <c:bubble3D val="0"/>
            <c:spPr>
              <a:noFill/>
            </c:spPr>
            <c:extLst>
              <c:ext xmlns:c16="http://schemas.microsoft.com/office/drawing/2014/chart" uri="{C3380CC4-5D6E-409C-BE32-E72D297353CC}">
                <c16:uniqueId val="{00000007-DAD6-495A-8C49-418359EA37CA}"/>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DAD6-495A-8C49-418359EA37CA}"/>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DAD6-495A-8C49-418359EA37CA}"/>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7C7A-46E9-99A6-3E0D01556B0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7C7A-46E9-99A6-3E0D01556B0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7C7A-46E9-99A6-3E0D01556B0F}"/>
              </c:ext>
            </c:extLst>
          </c:dPt>
          <c:dPt>
            <c:idx val="3"/>
            <c:bubble3D val="0"/>
            <c:spPr>
              <a:noFill/>
            </c:spPr>
            <c:extLst>
              <c:ext xmlns:c16="http://schemas.microsoft.com/office/drawing/2014/chart" uri="{C3380CC4-5D6E-409C-BE32-E72D297353CC}">
                <c16:uniqueId val="{00000007-7C7A-46E9-99A6-3E0D01556B0F}"/>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7C7A-46E9-99A6-3E0D01556B0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7C7A-46E9-99A6-3E0D01556B0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1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F3F-4EFA-8942-F3DC76D68E5A}"/>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F3F-4EFA-8942-F3DC76D68E5A}"/>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F3F-4EFA-8942-F3DC76D68E5A}"/>
              </c:ext>
            </c:extLst>
          </c:dPt>
          <c:dPt>
            <c:idx val="3"/>
            <c:bubble3D val="0"/>
            <c:spPr>
              <a:noFill/>
            </c:spPr>
            <c:extLst>
              <c:ext xmlns:c16="http://schemas.microsoft.com/office/drawing/2014/chart" uri="{C3380CC4-5D6E-409C-BE32-E72D297353CC}">
                <c16:uniqueId val="{00000007-9F3F-4EFA-8942-F3DC76D68E5A}"/>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F3F-4EFA-8942-F3DC76D68E5A}"/>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F3F-4EFA-8942-F3DC76D68E5A}"/>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5793-4649-AC52-4C9A182A2918}"/>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5793-4649-AC52-4C9A182A2918}"/>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5793-4649-AC52-4C9A182A2918}"/>
              </c:ext>
            </c:extLst>
          </c:dPt>
          <c:dPt>
            <c:idx val="3"/>
            <c:bubble3D val="0"/>
            <c:spPr>
              <a:noFill/>
            </c:spPr>
            <c:extLst>
              <c:ext xmlns:c16="http://schemas.microsoft.com/office/drawing/2014/chart" uri="{C3380CC4-5D6E-409C-BE32-E72D297353CC}">
                <c16:uniqueId val="{00000007-5793-4649-AC52-4C9A182A2918}"/>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5793-4649-AC52-4C9A182A2918}"/>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5793-4649-AC52-4C9A182A2918}"/>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D28F-4C79-8ADF-E2396A61E5E1}"/>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D28F-4C79-8ADF-E2396A61E5E1}"/>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D28F-4C79-8ADF-E2396A61E5E1}"/>
              </c:ext>
            </c:extLst>
          </c:dPt>
          <c:dPt>
            <c:idx val="3"/>
            <c:bubble3D val="0"/>
            <c:spPr>
              <a:noFill/>
            </c:spPr>
            <c:extLst>
              <c:ext xmlns:c16="http://schemas.microsoft.com/office/drawing/2014/chart" uri="{C3380CC4-5D6E-409C-BE32-E72D297353CC}">
                <c16:uniqueId val="{00000007-D28F-4C79-8ADF-E2396A61E5E1}"/>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D28F-4C79-8ADF-E2396A61E5E1}"/>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D28F-4C79-8ADF-E2396A61E5E1}"/>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7A3-494B-982B-4CB888CCF1FC}"/>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7A3-494B-982B-4CB888CCF1FC}"/>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7A3-494B-982B-4CB888CCF1FC}"/>
              </c:ext>
            </c:extLst>
          </c:dPt>
          <c:dPt>
            <c:idx val="3"/>
            <c:bubble3D val="0"/>
            <c:spPr>
              <a:noFill/>
            </c:spPr>
            <c:extLst>
              <c:ext xmlns:c16="http://schemas.microsoft.com/office/drawing/2014/chart" uri="{C3380CC4-5D6E-409C-BE32-E72D297353CC}">
                <c16:uniqueId val="{00000007-97A3-494B-982B-4CB888CCF1FC}"/>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7A3-494B-982B-4CB888CCF1FC}"/>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7A3-494B-982B-4CB888CCF1FC}"/>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D576-408A-8CD8-352DCD34C4B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D576-408A-8CD8-352DCD34C4B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D576-408A-8CD8-352DCD34C4B4}"/>
              </c:ext>
            </c:extLst>
          </c:dPt>
          <c:dPt>
            <c:idx val="3"/>
            <c:bubble3D val="0"/>
            <c:spPr>
              <a:noFill/>
            </c:spPr>
            <c:extLst>
              <c:ext xmlns:c16="http://schemas.microsoft.com/office/drawing/2014/chart" uri="{C3380CC4-5D6E-409C-BE32-E72D297353CC}">
                <c16:uniqueId val="{00000007-D576-408A-8CD8-352DCD34C4B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D576-408A-8CD8-352DCD34C4B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D576-408A-8CD8-352DCD34C4B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E806-43F6-949C-3CC4DD5F6A2D}"/>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E806-43F6-949C-3CC4DD5F6A2D}"/>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E806-43F6-949C-3CC4DD5F6A2D}"/>
              </c:ext>
            </c:extLst>
          </c:dPt>
          <c:dPt>
            <c:idx val="3"/>
            <c:bubble3D val="0"/>
            <c:spPr>
              <a:noFill/>
            </c:spPr>
            <c:extLst>
              <c:ext xmlns:c16="http://schemas.microsoft.com/office/drawing/2014/chart" uri="{C3380CC4-5D6E-409C-BE32-E72D297353CC}">
                <c16:uniqueId val="{00000007-E806-43F6-949C-3CC4DD5F6A2D}"/>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E806-43F6-949C-3CC4DD5F6A2D}"/>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E806-43F6-949C-3CC4DD5F6A2D}"/>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0E1-4AC0-B5AC-445F534DA8F6}"/>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0E1-4AC0-B5AC-445F534DA8F6}"/>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0E1-4AC0-B5AC-445F534DA8F6}"/>
              </c:ext>
            </c:extLst>
          </c:dPt>
          <c:dPt>
            <c:idx val="3"/>
            <c:bubble3D val="0"/>
            <c:spPr>
              <a:noFill/>
            </c:spPr>
            <c:extLst>
              <c:ext xmlns:c16="http://schemas.microsoft.com/office/drawing/2014/chart" uri="{C3380CC4-5D6E-409C-BE32-E72D297353CC}">
                <c16:uniqueId val="{00000007-60E1-4AC0-B5AC-445F534DA8F6}"/>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0E1-4AC0-B5AC-445F534DA8F6}"/>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0E1-4AC0-B5AC-445F534DA8F6}"/>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A4CD-4B8F-8EA8-A2487A88ABAE}"/>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A4CD-4B8F-8EA8-A2487A88ABAE}"/>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A4CD-4B8F-8EA8-A2487A88ABAE}"/>
              </c:ext>
            </c:extLst>
          </c:dPt>
          <c:dPt>
            <c:idx val="3"/>
            <c:bubble3D val="0"/>
            <c:spPr>
              <a:noFill/>
            </c:spPr>
            <c:extLst>
              <c:ext xmlns:c16="http://schemas.microsoft.com/office/drawing/2014/chart" uri="{C3380CC4-5D6E-409C-BE32-E72D297353CC}">
                <c16:uniqueId val="{00000007-A4CD-4B8F-8EA8-A2487A88ABAE}"/>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A4CD-4B8F-8EA8-A2487A88ABAE}"/>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A4CD-4B8F-8EA8-A2487A88ABAE}"/>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482A-4718-B948-B69C2D97C72D}"/>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482A-4718-B948-B69C2D97C72D}"/>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482A-4718-B948-B69C2D97C72D}"/>
              </c:ext>
            </c:extLst>
          </c:dPt>
          <c:dPt>
            <c:idx val="3"/>
            <c:bubble3D val="0"/>
            <c:spPr>
              <a:noFill/>
            </c:spPr>
            <c:extLst>
              <c:ext xmlns:c16="http://schemas.microsoft.com/office/drawing/2014/chart" uri="{C3380CC4-5D6E-409C-BE32-E72D297353CC}">
                <c16:uniqueId val="{00000007-482A-4718-B948-B69C2D97C72D}"/>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482A-4718-B948-B69C2D97C72D}"/>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482A-4718-B948-B69C2D97C72D}"/>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73E-4586-82E6-8FDB2B273DA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73E-4586-82E6-8FDB2B273DA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73E-4586-82E6-8FDB2B273DA4}"/>
              </c:ext>
            </c:extLst>
          </c:dPt>
          <c:dPt>
            <c:idx val="3"/>
            <c:bubble3D val="0"/>
            <c:spPr>
              <a:noFill/>
            </c:spPr>
            <c:extLst>
              <c:ext xmlns:c16="http://schemas.microsoft.com/office/drawing/2014/chart" uri="{C3380CC4-5D6E-409C-BE32-E72D297353CC}">
                <c16:uniqueId val="{00000007-973E-4586-82E6-8FDB2B273DA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73E-4586-82E6-8FDB2B273DA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73E-4586-82E6-8FDB2B273DA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689-461E-B390-D32DC7E8B14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689-461E-B390-D32DC7E8B14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689-461E-B390-D32DC7E8B144}"/>
              </c:ext>
            </c:extLst>
          </c:dPt>
          <c:dPt>
            <c:idx val="3"/>
            <c:bubble3D val="0"/>
            <c:spPr>
              <a:noFill/>
            </c:spPr>
            <c:extLst>
              <c:ext xmlns:c16="http://schemas.microsoft.com/office/drawing/2014/chart" uri="{C3380CC4-5D6E-409C-BE32-E72D297353CC}">
                <c16:uniqueId val="{00000007-9689-461E-B390-D32DC7E8B14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689-461E-B390-D32DC7E8B14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689-461E-B390-D32DC7E8B14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FD17-4B02-939D-DE398CBA120D}"/>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FD17-4B02-939D-DE398CBA120D}"/>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FD17-4B02-939D-DE398CBA120D}"/>
              </c:ext>
            </c:extLst>
          </c:dPt>
          <c:dPt>
            <c:idx val="3"/>
            <c:bubble3D val="0"/>
            <c:spPr>
              <a:noFill/>
            </c:spPr>
            <c:extLst>
              <c:ext xmlns:c16="http://schemas.microsoft.com/office/drawing/2014/chart" uri="{C3380CC4-5D6E-409C-BE32-E72D297353CC}">
                <c16:uniqueId val="{00000007-FD17-4B02-939D-DE398CBA120D}"/>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FD17-4B02-939D-DE398CBA120D}"/>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FD17-4B02-939D-DE398CBA120D}"/>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F62-4FD8-8A8E-A73D8B4E8515}"/>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F62-4FD8-8A8E-A73D8B4E8515}"/>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F62-4FD8-8A8E-A73D8B4E8515}"/>
              </c:ext>
            </c:extLst>
          </c:dPt>
          <c:dPt>
            <c:idx val="3"/>
            <c:bubble3D val="0"/>
            <c:spPr>
              <a:noFill/>
            </c:spPr>
            <c:extLst>
              <c:ext xmlns:c16="http://schemas.microsoft.com/office/drawing/2014/chart" uri="{C3380CC4-5D6E-409C-BE32-E72D297353CC}">
                <c16:uniqueId val="{00000007-6F62-4FD8-8A8E-A73D8B4E8515}"/>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F62-4FD8-8A8E-A73D8B4E8515}"/>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F62-4FD8-8A8E-A73D8B4E8515}"/>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4522-4D81-8E9A-9346030EE2B6}"/>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4522-4D81-8E9A-9346030EE2B6}"/>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4522-4D81-8E9A-9346030EE2B6}"/>
              </c:ext>
            </c:extLst>
          </c:dPt>
          <c:dPt>
            <c:idx val="3"/>
            <c:bubble3D val="0"/>
            <c:spPr>
              <a:noFill/>
            </c:spPr>
            <c:extLst>
              <c:ext xmlns:c16="http://schemas.microsoft.com/office/drawing/2014/chart" uri="{C3380CC4-5D6E-409C-BE32-E72D297353CC}">
                <c16:uniqueId val="{00000007-4522-4D81-8E9A-9346030EE2B6}"/>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4522-4D81-8E9A-9346030EE2B6}"/>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4522-4D81-8E9A-9346030EE2B6}"/>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B12E-4A0E-9773-B917A02487C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B12E-4A0E-9773-B917A02487C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B12E-4A0E-9773-B917A02487CF}"/>
              </c:ext>
            </c:extLst>
          </c:dPt>
          <c:dPt>
            <c:idx val="3"/>
            <c:bubble3D val="0"/>
            <c:spPr>
              <a:noFill/>
            </c:spPr>
            <c:extLst>
              <c:ext xmlns:c16="http://schemas.microsoft.com/office/drawing/2014/chart" uri="{C3380CC4-5D6E-409C-BE32-E72D297353CC}">
                <c16:uniqueId val="{00000007-B12E-4A0E-9773-B917A02487CF}"/>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B12E-4A0E-9773-B917A02487C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B12E-4A0E-9773-B917A02487C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77C2-438D-B718-B553ACEAEE5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77C2-438D-B718-B553ACEAEE5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77C2-438D-B718-B553ACEAEE5F}"/>
              </c:ext>
            </c:extLst>
          </c:dPt>
          <c:dPt>
            <c:idx val="3"/>
            <c:bubble3D val="0"/>
            <c:spPr>
              <a:noFill/>
            </c:spPr>
            <c:extLst>
              <c:ext xmlns:c16="http://schemas.microsoft.com/office/drawing/2014/chart" uri="{C3380CC4-5D6E-409C-BE32-E72D297353CC}">
                <c16:uniqueId val="{00000007-77C2-438D-B718-B553ACEAEE5F}"/>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77C2-438D-B718-B553ACEAEE5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77C2-438D-B718-B553ACEAEE5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4034-4DCE-BB3A-782DE47E6878}"/>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4034-4DCE-BB3A-782DE47E6878}"/>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4034-4DCE-BB3A-782DE47E6878}"/>
              </c:ext>
            </c:extLst>
          </c:dPt>
          <c:dPt>
            <c:idx val="3"/>
            <c:bubble3D val="0"/>
            <c:spPr>
              <a:noFill/>
            </c:spPr>
            <c:extLst>
              <c:ext xmlns:c16="http://schemas.microsoft.com/office/drawing/2014/chart" uri="{C3380CC4-5D6E-409C-BE32-E72D297353CC}">
                <c16:uniqueId val="{00000007-4034-4DCE-BB3A-782DE47E6878}"/>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4034-4DCE-BB3A-782DE47E6878}"/>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4034-4DCE-BB3A-782DE47E6878}"/>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894E-411D-8708-0DFF5B9F187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894E-411D-8708-0DFF5B9F187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894E-411D-8708-0DFF5B9F187F}"/>
              </c:ext>
            </c:extLst>
          </c:dPt>
          <c:dPt>
            <c:idx val="3"/>
            <c:bubble3D val="0"/>
            <c:spPr>
              <a:noFill/>
            </c:spPr>
            <c:extLst>
              <c:ext xmlns:c16="http://schemas.microsoft.com/office/drawing/2014/chart" uri="{C3380CC4-5D6E-409C-BE32-E72D297353CC}">
                <c16:uniqueId val="{00000007-894E-411D-8708-0DFF5B9F187F}"/>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894E-411D-8708-0DFF5B9F187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894E-411D-8708-0DFF5B9F187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08D7-4D0F-B091-CBA174EE301A}"/>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08D7-4D0F-B091-CBA174EE301A}"/>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08D7-4D0F-B091-CBA174EE301A}"/>
              </c:ext>
            </c:extLst>
          </c:dPt>
          <c:dPt>
            <c:idx val="3"/>
            <c:bubble3D val="0"/>
            <c:spPr>
              <a:noFill/>
            </c:spPr>
            <c:extLst>
              <c:ext xmlns:c16="http://schemas.microsoft.com/office/drawing/2014/chart" uri="{C3380CC4-5D6E-409C-BE32-E72D297353CC}">
                <c16:uniqueId val="{00000007-08D7-4D0F-B091-CBA174EE301A}"/>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08D7-4D0F-B091-CBA174EE301A}"/>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08D7-4D0F-B091-CBA174EE301A}"/>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ABB-4436-B800-F31F91DC43E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ABB-4436-B800-F31F91DC43E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ABB-4436-B800-F31F91DC43EF}"/>
              </c:ext>
            </c:extLst>
          </c:dPt>
          <c:dPt>
            <c:idx val="3"/>
            <c:bubble3D val="0"/>
            <c:spPr>
              <a:noFill/>
            </c:spPr>
            <c:extLst>
              <c:ext xmlns:c16="http://schemas.microsoft.com/office/drawing/2014/chart" uri="{C3380CC4-5D6E-409C-BE32-E72D297353CC}">
                <c16:uniqueId val="{00000007-6ABB-4436-B800-F31F91DC43EF}"/>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ABB-4436-B800-F31F91DC43E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ABB-4436-B800-F31F91DC43E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89AC-4AE6-B48E-15AFA6ACF34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89AC-4AE6-B48E-15AFA6ACF34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89AC-4AE6-B48E-15AFA6ACF34F}"/>
              </c:ext>
            </c:extLst>
          </c:dPt>
          <c:dPt>
            <c:idx val="3"/>
            <c:bubble3D val="0"/>
            <c:spPr>
              <a:noFill/>
            </c:spPr>
            <c:extLst>
              <c:ext xmlns:c16="http://schemas.microsoft.com/office/drawing/2014/chart" uri="{C3380CC4-5D6E-409C-BE32-E72D297353CC}">
                <c16:uniqueId val="{00000007-89AC-4AE6-B48E-15AFA6ACF34F}"/>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89AC-4AE6-B48E-15AFA6ACF34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89AC-4AE6-B48E-15AFA6ACF34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FBC0-46D1-9D18-2FA3F1ABFA3C}"/>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FBC0-46D1-9D18-2FA3F1ABFA3C}"/>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FBC0-46D1-9D18-2FA3F1ABFA3C}"/>
              </c:ext>
            </c:extLst>
          </c:dPt>
          <c:dPt>
            <c:idx val="3"/>
            <c:bubble3D val="0"/>
            <c:spPr>
              <a:noFill/>
            </c:spPr>
            <c:extLst>
              <c:ext xmlns:c16="http://schemas.microsoft.com/office/drawing/2014/chart" uri="{C3380CC4-5D6E-409C-BE32-E72D297353CC}">
                <c16:uniqueId val="{00000007-FBC0-46D1-9D18-2FA3F1ABFA3C}"/>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FBC0-46D1-9D18-2FA3F1ABFA3C}"/>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FBC0-46D1-9D18-2FA3F1ABFA3C}"/>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4CF4-4710-BF24-1FFF75E1C56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4CF4-4710-BF24-1FFF75E1C56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4CF4-4710-BF24-1FFF75E1C56F}"/>
              </c:ext>
            </c:extLst>
          </c:dPt>
          <c:dPt>
            <c:idx val="3"/>
            <c:bubble3D val="0"/>
            <c:spPr>
              <a:noFill/>
            </c:spPr>
            <c:extLst>
              <c:ext xmlns:c16="http://schemas.microsoft.com/office/drawing/2014/chart" uri="{C3380CC4-5D6E-409C-BE32-E72D297353CC}">
                <c16:uniqueId val="{00000007-4CF4-4710-BF24-1FFF75E1C56F}"/>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4CF4-4710-BF24-1FFF75E1C56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4CF4-4710-BF24-1FFF75E1C56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D9CA-478F-B9FA-6F03D26F96D5}"/>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D9CA-478F-B9FA-6F03D26F96D5}"/>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D9CA-478F-B9FA-6F03D26F96D5}"/>
              </c:ext>
            </c:extLst>
          </c:dPt>
          <c:dPt>
            <c:idx val="3"/>
            <c:bubble3D val="0"/>
            <c:spPr>
              <a:noFill/>
            </c:spPr>
            <c:extLst>
              <c:ext xmlns:c16="http://schemas.microsoft.com/office/drawing/2014/chart" uri="{C3380CC4-5D6E-409C-BE32-E72D297353CC}">
                <c16:uniqueId val="{00000007-D9CA-478F-B9FA-6F03D26F96D5}"/>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D9CA-478F-B9FA-6F03D26F96D5}"/>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D9CA-478F-B9FA-6F03D26F96D5}"/>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4F22-4082-BD74-A7841E3645D6}"/>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4F22-4082-BD74-A7841E3645D6}"/>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4F22-4082-BD74-A7841E3645D6}"/>
              </c:ext>
            </c:extLst>
          </c:dPt>
          <c:dPt>
            <c:idx val="3"/>
            <c:bubble3D val="0"/>
            <c:spPr>
              <a:noFill/>
            </c:spPr>
            <c:extLst>
              <c:ext xmlns:c16="http://schemas.microsoft.com/office/drawing/2014/chart" uri="{C3380CC4-5D6E-409C-BE32-E72D297353CC}">
                <c16:uniqueId val="{00000007-4F22-4082-BD74-A7841E3645D6}"/>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4F22-4082-BD74-A7841E3645D6}"/>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4F22-4082-BD74-A7841E3645D6}"/>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D961-43A8-9705-DD4E887D236E}"/>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D961-43A8-9705-DD4E887D236E}"/>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D961-43A8-9705-DD4E887D236E}"/>
              </c:ext>
            </c:extLst>
          </c:dPt>
          <c:dPt>
            <c:idx val="3"/>
            <c:bubble3D val="0"/>
            <c:spPr>
              <a:noFill/>
            </c:spPr>
            <c:extLst>
              <c:ext xmlns:c16="http://schemas.microsoft.com/office/drawing/2014/chart" uri="{C3380CC4-5D6E-409C-BE32-E72D297353CC}">
                <c16:uniqueId val="{00000007-D961-43A8-9705-DD4E887D236E}"/>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D961-43A8-9705-DD4E887D236E}"/>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D961-43A8-9705-DD4E887D236E}"/>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D8F9-4F6C-B140-246DEFE6B789}"/>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D8F9-4F6C-B140-246DEFE6B789}"/>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D8F9-4F6C-B140-246DEFE6B789}"/>
              </c:ext>
            </c:extLst>
          </c:dPt>
          <c:dPt>
            <c:idx val="3"/>
            <c:bubble3D val="0"/>
            <c:spPr>
              <a:noFill/>
            </c:spPr>
            <c:extLst>
              <c:ext xmlns:c16="http://schemas.microsoft.com/office/drawing/2014/chart" uri="{C3380CC4-5D6E-409C-BE32-E72D297353CC}">
                <c16:uniqueId val="{00000007-D8F9-4F6C-B140-246DEFE6B789}"/>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D8F9-4F6C-B140-246DEFE6B789}"/>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D8F9-4F6C-B140-246DEFE6B789}"/>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1738-40CB-A525-241130787632}"/>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1738-40CB-A525-241130787632}"/>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1738-40CB-A525-241130787632}"/>
              </c:ext>
            </c:extLst>
          </c:dPt>
          <c:dPt>
            <c:idx val="3"/>
            <c:bubble3D val="0"/>
            <c:spPr>
              <a:noFill/>
            </c:spPr>
            <c:extLst>
              <c:ext xmlns:c16="http://schemas.microsoft.com/office/drawing/2014/chart" uri="{C3380CC4-5D6E-409C-BE32-E72D297353CC}">
                <c16:uniqueId val="{00000007-1738-40CB-A525-241130787632}"/>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1738-40CB-A525-241130787632}"/>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1738-40CB-A525-241130787632}"/>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546-4FC7-9920-B3AAEECCA0AD}"/>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546-4FC7-9920-B3AAEECCA0AD}"/>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546-4FC7-9920-B3AAEECCA0AD}"/>
              </c:ext>
            </c:extLst>
          </c:dPt>
          <c:dPt>
            <c:idx val="3"/>
            <c:bubble3D val="0"/>
            <c:spPr>
              <a:noFill/>
            </c:spPr>
            <c:extLst>
              <c:ext xmlns:c16="http://schemas.microsoft.com/office/drawing/2014/chart" uri="{C3380CC4-5D6E-409C-BE32-E72D297353CC}">
                <c16:uniqueId val="{00000007-9546-4FC7-9920-B3AAEECCA0AD}"/>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546-4FC7-9920-B3AAEECCA0AD}"/>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546-4FC7-9920-B3AAEECCA0AD}"/>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DF36-46DE-9263-46D21AD6EF6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DF36-46DE-9263-46D21AD6EF6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DF36-46DE-9263-46D21AD6EF6F}"/>
              </c:ext>
            </c:extLst>
          </c:dPt>
          <c:dPt>
            <c:idx val="3"/>
            <c:bubble3D val="0"/>
            <c:spPr>
              <a:noFill/>
            </c:spPr>
            <c:extLst>
              <c:ext xmlns:c16="http://schemas.microsoft.com/office/drawing/2014/chart" uri="{C3380CC4-5D6E-409C-BE32-E72D297353CC}">
                <c16:uniqueId val="{00000007-DF36-46DE-9263-46D21AD6EF6F}"/>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DF36-46DE-9263-46D21AD6EF6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DF36-46DE-9263-46D21AD6EF6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243-4F29-B40B-939848F8FB50}"/>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243-4F29-B40B-939848F8FB50}"/>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243-4F29-B40B-939848F8FB50}"/>
              </c:ext>
            </c:extLst>
          </c:dPt>
          <c:dPt>
            <c:idx val="3"/>
            <c:bubble3D val="0"/>
            <c:spPr>
              <a:noFill/>
            </c:spPr>
            <c:extLst>
              <c:ext xmlns:c16="http://schemas.microsoft.com/office/drawing/2014/chart" uri="{C3380CC4-5D6E-409C-BE32-E72D297353CC}">
                <c16:uniqueId val="{00000007-9243-4F29-B40B-939848F8FB50}"/>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243-4F29-B40B-939848F8FB50}"/>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243-4F29-B40B-939848F8FB50}"/>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0C6-4091-8A9B-080C02D7A839}"/>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0C6-4091-8A9B-080C02D7A839}"/>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0C6-4091-8A9B-080C02D7A839}"/>
              </c:ext>
            </c:extLst>
          </c:dPt>
          <c:dPt>
            <c:idx val="3"/>
            <c:bubble3D val="0"/>
            <c:spPr>
              <a:noFill/>
            </c:spPr>
            <c:extLst>
              <c:ext xmlns:c16="http://schemas.microsoft.com/office/drawing/2014/chart" uri="{C3380CC4-5D6E-409C-BE32-E72D297353CC}">
                <c16:uniqueId val="{00000007-60C6-4091-8A9B-080C02D7A839}"/>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0C6-4091-8A9B-080C02D7A839}"/>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0C6-4091-8A9B-080C02D7A839}"/>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A36-4E56-AE2E-E3544B1FE7FC}"/>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A36-4E56-AE2E-E3544B1FE7FC}"/>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A36-4E56-AE2E-E3544B1FE7FC}"/>
              </c:ext>
            </c:extLst>
          </c:dPt>
          <c:dPt>
            <c:idx val="3"/>
            <c:bubble3D val="0"/>
            <c:spPr>
              <a:noFill/>
            </c:spPr>
            <c:extLst>
              <c:ext xmlns:c16="http://schemas.microsoft.com/office/drawing/2014/chart" uri="{C3380CC4-5D6E-409C-BE32-E72D297353CC}">
                <c16:uniqueId val="{00000007-9A36-4E56-AE2E-E3544B1FE7FC}"/>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A36-4E56-AE2E-E3544B1FE7FC}"/>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A36-4E56-AE2E-E3544B1FE7FC}"/>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75A-42E1-A5A5-D2F530539727}"/>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75A-42E1-A5A5-D2F530539727}"/>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75A-42E1-A5A5-D2F530539727}"/>
              </c:ext>
            </c:extLst>
          </c:dPt>
          <c:dPt>
            <c:idx val="3"/>
            <c:bubble3D val="0"/>
            <c:spPr>
              <a:noFill/>
            </c:spPr>
            <c:extLst>
              <c:ext xmlns:c16="http://schemas.microsoft.com/office/drawing/2014/chart" uri="{C3380CC4-5D6E-409C-BE32-E72D297353CC}">
                <c16:uniqueId val="{00000007-675A-42E1-A5A5-D2F530539727}"/>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75A-42E1-A5A5-D2F530539727}"/>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75A-42E1-A5A5-D2F530539727}"/>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735-4847-BE2C-A6A9892FD255}"/>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735-4847-BE2C-A6A9892FD255}"/>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735-4847-BE2C-A6A9892FD255}"/>
              </c:ext>
            </c:extLst>
          </c:dPt>
          <c:dPt>
            <c:idx val="3"/>
            <c:bubble3D val="0"/>
            <c:spPr>
              <a:noFill/>
            </c:spPr>
            <c:extLst>
              <c:ext xmlns:c16="http://schemas.microsoft.com/office/drawing/2014/chart" uri="{C3380CC4-5D6E-409C-BE32-E72D297353CC}">
                <c16:uniqueId val="{00000007-6735-4847-BE2C-A6A9892FD255}"/>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735-4847-BE2C-A6A9892FD255}"/>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735-4847-BE2C-A6A9892FD255}"/>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B143-4601-95AC-2AD27695A29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B143-4601-95AC-2AD27695A29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B143-4601-95AC-2AD27695A293}"/>
              </c:ext>
            </c:extLst>
          </c:dPt>
          <c:dPt>
            <c:idx val="3"/>
            <c:bubble3D val="0"/>
            <c:spPr>
              <a:noFill/>
            </c:spPr>
            <c:extLst>
              <c:ext xmlns:c16="http://schemas.microsoft.com/office/drawing/2014/chart" uri="{C3380CC4-5D6E-409C-BE32-E72D297353CC}">
                <c16:uniqueId val="{00000007-B143-4601-95AC-2AD27695A293}"/>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B143-4601-95AC-2AD27695A29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B143-4601-95AC-2AD27695A29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449-44EC-8C1C-6B4C7210AE1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449-44EC-8C1C-6B4C7210AE1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449-44EC-8C1C-6B4C7210AE14}"/>
              </c:ext>
            </c:extLst>
          </c:dPt>
          <c:dPt>
            <c:idx val="3"/>
            <c:bubble3D val="0"/>
            <c:spPr>
              <a:noFill/>
            </c:spPr>
            <c:extLst>
              <c:ext xmlns:c16="http://schemas.microsoft.com/office/drawing/2014/chart" uri="{C3380CC4-5D6E-409C-BE32-E72D297353CC}">
                <c16:uniqueId val="{00000007-9449-44EC-8C1C-6B4C7210AE1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449-44EC-8C1C-6B4C7210AE1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449-44EC-8C1C-6B4C7210AE1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70B2-48CC-BAE5-A0F5A81C4DC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70B2-48CC-BAE5-A0F5A81C4DC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70B2-48CC-BAE5-A0F5A81C4DC4}"/>
              </c:ext>
            </c:extLst>
          </c:dPt>
          <c:dPt>
            <c:idx val="3"/>
            <c:bubble3D val="0"/>
            <c:spPr>
              <a:noFill/>
            </c:spPr>
            <c:extLst>
              <c:ext xmlns:c16="http://schemas.microsoft.com/office/drawing/2014/chart" uri="{C3380CC4-5D6E-409C-BE32-E72D297353CC}">
                <c16:uniqueId val="{00000007-70B2-48CC-BAE5-A0F5A81C4DC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70B2-48CC-BAE5-A0F5A81C4DC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70B2-48CC-BAE5-A0F5A81C4DC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A27A-45F0-9310-A904FBBA13BA}"/>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A27A-45F0-9310-A904FBBA13BA}"/>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A27A-45F0-9310-A904FBBA13BA}"/>
              </c:ext>
            </c:extLst>
          </c:dPt>
          <c:dPt>
            <c:idx val="3"/>
            <c:bubble3D val="0"/>
            <c:spPr>
              <a:noFill/>
            </c:spPr>
            <c:extLst>
              <c:ext xmlns:c16="http://schemas.microsoft.com/office/drawing/2014/chart" uri="{C3380CC4-5D6E-409C-BE32-E72D297353CC}">
                <c16:uniqueId val="{00000007-A27A-45F0-9310-A904FBBA13BA}"/>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A27A-45F0-9310-A904FBBA13BA}"/>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A27A-45F0-9310-A904FBBA13BA}"/>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C962-499C-862E-5D8873210671}"/>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C962-499C-862E-5D8873210671}"/>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C962-499C-862E-5D8873210671}"/>
              </c:ext>
            </c:extLst>
          </c:dPt>
          <c:dPt>
            <c:idx val="3"/>
            <c:bubble3D val="0"/>
            <c:spPr>
              <a:noFill/>
            </c:spPr>
            <c:extLst>
              <c:ext xmlns:c16="http://schemas.microsoft.com/office/drawing/2014/chart" uri="{C3380CC4-5D6E-409C-BE32-E72D297353CC}">
                <c16:uniqueId val="{00000007-C962-499C-862E-5D8873210671}"/>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C962-499C-862E-5D8873210671}"/>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C962-499C-862E-5D8873210671}"/>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D0BB-44DE-B84F-1B08434021B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D0BB-44DE-B84F-1B08434021B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D0BB-44DE-B84F-1B08434021BF}"/>
              </c:ext>
            </c:extLst>
          </c:dPt>
          <c:dPt>
            <c:idx val="3"/>
            <c:bubble3D val="0"/>
            <c:spPr>
              <a:noFill/>
            </c:spPr>
            <c:extLst>
              <c:ext xmlns:c16="http://schemas.microsoft.com/office/drawing/2014/chart" uri="{C3380CC4-5D6E-409C-BE32-E72D297353CC}">
                <c16:uniqueId val="{00000007-D0BB-44DE-B84F-1B08434021BF}"/>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D0BB-44DE-B84F-1B08434021B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D0BB-44DE-B84F-1B08434021B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A5F7-4BF6-BDFD-12976CE60D87}"/>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A5F7-4BF6-BDFD-12976CE60D87}"/>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A5F7-4BF6-BDFD-12976CE60D87}"/>
              </c:ext>
            </c:extLst>
          </c:dPt>
          <c:dPt>
            <c:idx val="3"/>
            <c:bubble3D val="0"/>
            <c:spPr>
              <a:noFill/>
            </c:spPr>
            <c:extLst>
              <c:ext xmlns:c16="http://schemas.microsoft.com/office/drawing/2014/chart" uri="{C3380CC4-5D6E-409C-BE32-E72D297353CC}">
                <c16:uniqueId val="{00000007-A5F7-4BF6-BDFD-12976CE60D87}"/>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A5F7-4BF6-BDFD-12976CE60D87}"/>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A5F7-4BF6-BDFD-12976CE60D87}"/>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4567-487A-93D2-34637E3FD295}"/>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4567-487A-93D2-34637E3FD295}"/>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4567-487A-93D2-34637E3FD295}"/>
              </c:ext>
            </c:extLst>
          </c:dPt>
          <c:dPt>
            <c:idx val="3"/>
            <c:bubble3D val="0"/>
            <c:spPr>
              <a:noFill/>
            </c:spPr>
            <c:extLst>
              <c:ext xmlns:c16="http://schemas.microsoft.com/office/drawing/2014/chart" uri="{C3380CC4-5D6E-409C-BE32-E72D297353CC}">
                <c16:uniqueId val="{00000007-4567-487A-93D2-34637E3FD295}"/>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4567-487A-93D2-34637E3FD295}"/>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4567-487A-93D2-34637E3FD295}"/>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F41C-4CB0-9CE2-3E0B609CBCCC}"/>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F41C-4CB0-9CE2-3E0B609CBCCC}"/>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F41C-4CB0-9CE2-3E0B609CBCCC}"/>
              </c:ext>
            </c:extLst>
          </c:dPt>
          <c:dPt>
            <c:idx val="3"/>
            <c:bubble3D val="0"/>
            <c:spPr>
              <a:noFill/>
            </c:spPr>
            <c:extLst>
              <c:ext xmlns:c16="http://schemas.microsoft.com/office/drawing/2014/chart" uri="{C3380CC4-5D6E-409C-BE32-E72D297353CC}">
                <c16:uniqueId val="{00000007-F41C-4CB0-9CE2-3E0B609CBCCC}"/>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F41C-4CB0-9CE2-3E0B609CBCCC}"/>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F41C-4CB0-9CE2-3E0B609CBCCC}"/>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8678-4916-9C8A-AFAB5FA4F89A}"/>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8678-4916-9C8A-AFAB5FA4F89A}"/>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8678-4916-9C8A-AFAB5FA4F89A}"/>
              </c:ext>
            </c:extLst>
          </c:dPt>
          <c:dPt>
            <c:idx val="3"/>
            <c:bubble3D val="0"/>
            <c:spPr>
              <a:noFill/>
            </c:spPr>
            <c:extLst>
              <c:ext xmlns:c16="http://schemas.microsoft.com/office/drawing/2014/chart" uri="{C3380CC4-5D6E-409C-BE32-E72D297353CC}">
                <c16:uniqueId val="{00000007-8678-4916-9C8A-AFAB5FA4F89A}"/>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8678-4916-9C8A-AFAB5FA4F89A}"/>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8678-4916-9C8A-AFAB5FA4F89A}"/>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BB79-4DA4-9109-AA5913FF18CB}"/>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BB79-4DA4-9109-AA5913FF18CB}"/>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BB79-4DA4-9109-AA5913FF18CB}"/>
              </c:ext>
            </c:extLst>
          </c:dPt>
          <c:dPt>
            <c:idx val="3"/>
            <c:bubble3D val="0"/>
            <c:spPr>
              <a:noFill/>
            </c:spPr>
            <c:extLst>
              <c:ext xmlns:c16="http://schemas.microsoft.com/office/drawing/2014/chart" uri="{C3380CC4-5D6E-409C-BE32-E72D297353CC}">
                <c16:uniqueId val="{00000007-BB79-4DA4-9109-AA5913FF18CB}"/>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BB79-4DA4-9109-AA5913FF18CB}"/>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BB79-4DA4-9109-AA5913FF18CB}"/>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7096-4185-8327-FE75271EC2F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7096-4185-8327-FE75271EC2F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7096-4185-8327-FE75271EC2F4}"/>
              </c:ext>
            </c:extLst>
          </c:dPt>
          <c:dPt>
            <c:idx val="3"/>
            <c:bubble3D val="0"/>
            <c:spPr>
              <a:noFill/>
            </c:spPr>
            <c:extLst>
              <c:ext xmlns:c16="http://schemas.microsoft.com/office/drawing/2014/chart" uri="{C3380CC4-5D6E-409C-BE32-E72D297353CC}">
                <c16:uniqueId val="{00000007-7096-4185-8327-FE75271EC2F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7096-4185-8327-FE75271EC2F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7096-4185-8327-FE75271EC2F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D1AB-48D9-96DD-833BCD0B9C09}"/>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D1AB-48D9-96DD-833BCD0B9C09}"/>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D1AB-48D9-96DD-833BCD0B9C09}"/>
              </c:ext>
            </c:extLst>
          </c:dPt>
          <c:dPt>
            <c:idx val="3"/>
            <c:bubble3D val="0"/>
            <c:spPr>
              <a:noFill/>
            </c:spPr>
            <c:extLst>
              <c:ext xmlns:c16="http://schemas.microsoft.com/office/drawing/2014/chart" uri="{C3380CC4-5D6E-409C-BE32-E72D297353CC}">
                <c16:uniqueId val="{00000007-D1AB-48D9-96DD-833BCD0B9C09}"/>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D1AB-48D9-96DD-833BCD0B9C09}"/>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D1AB-48D9-96DD-833BCD0B9C09}"/>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64A-4971-B745-DE3C63B78B28}"/>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64A-4971-B745-DE3C63B78B28}"/>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64A-4971-B745-DE3C63B78B28}"/>
              </c:ext>
            </c:extLst>
          </c:dPt>
          <c:dPt>
            <c:idx val="3"/>
            <c:bubble3D val="0"/>
            <c:spPr>
              <a:noFill/>
            </c:spPr>
            <c:extLst>
              <c:ext xmlns:c16="http://schemas.microsoft.com/office/drawing/2014/chart" uri="{C3380CC4-5D6E-409C-BE32-E72D297353CC}">
                <c16:uniqueId val="{00000007-664A-4971-B745-DE3C63B78B28}"/>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64A-4971-B745-DE3C63B78B28}"/>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64A-4971-B745-DE3C63B78B28}"/>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74A5-4EA9-91C6-9231762F4CF2}"/>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74A5-4EA9-91C6-9231762F4CF2}"/>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74A5-4EA9-91C6-9231762F4CF2}"/>
              </c:ext>
            </c:extLst>
          </c:dPt>
          <c:dPt>
            <c:idx val="3"/>
            <c:bubble3D val="0"/>
            <c:spPr>
              <a:noFill/>
            </c:spPr>
            <c:extLst>
              <c:ext xmlns:c16="http://schemas.microsoft.com/office/drawing/2014/chart" uri="{C3380CC4-5D6E-409C-BE32-E72D297353CC}">
                <c16:uniqueId val="{00000007-74A5-4EA9-91C6-9231762F4CF2}"/>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74A5-4EA9-91C6-9231762F4CF2}"/>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74A5-4EA9-91C6-9231762F4CF2}"/>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B9F7-42B2-8819-62DEC8AC4745}"/>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B9F7-42B2-8819-62DEC8AC4745}"/>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B9F7-42B2-8819-62DEC8AC4745}"/>
              </c:ext>
            </c:extLst>
          </c:dPt>
          <c:dPt>
            <c:idx val="3"/>
            <c:bubble3D val="0"/>
            <c:spPr>
              <a:noFill/>
            </c:spPr>
            <c:extLst>
              <c:ext xmlns:c16="http://schemas.microsoft.com/office/drawing/2014/chart" uri="{C3380CC4-5D6E-409C-BE32-E72D297353CC}">
                <c16:uniqueId val="{00000007-B9F7-42B2-8819-62DEC8AC4745}"/>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B9F7-42B2-8819-62DEC8AC4745}"/>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B9F7-42B2-8819-62DEC8AC4745}"/>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A7DC-44E5-BA55-DFA74D61476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A7DC-44E5-BA55-DFA74D61476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A7DC-44E5-BA55-DFA74D614763}"/>
              </c:ext>
            </c:extLst>
          </c:dPt>
          <c:dPt>
            <c:idx val="3"/>
            <c:bubble3D val="0"/>
            <c:spPr>
              <a:noFill/>
            </c:spPr>
            <c:extLst>
              <c:ext xmlns:c16="http://schemas.microsoft.com/office/drawing/2014/chart" uri="{C3380CC4-5D6E-409C-BE32-E72D297353CC}">
                <c16:uniqueId val="{00000007-A7DC-44E5-BA55-DFA74D614763}"/>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A7DC-44E5-BA55-DFA74D61476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A7DC-44E5-BA55-DFA74D61476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ABE5-4B48-AC84-CC58CBC1742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ABE5-4B48-AC84-CC58CBC1742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ABE5-4B48-AC84-CC58CBC17424}"/>
              </c:ext>
            </c:extLst>
          </c:dPt>
          <c:dPt>
            <c:idx val="3"/>
            <c:bubble3D val="0"/>
            <c:spPr>
              <a:noFill/>
            </c:spPr>
            <c:extLst>
              <c:ext xmlns:c16="http://schemas.microsoft.com/office/drawing/2014/chart" uri="{C3380CC4-5D6E-409C-BE32-E72D297353CC}">
                <c16:uniqueId val="{00000007-ABE5-4B48-AC84-CC58CBC1742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ABE5-4B48-AC84-CC58CBC1742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ABE5-4B48-AC84-CC58CBC1742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4616-4401-95FA-F39C2AC2AF5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4616-4401-95FA-F39C2AC2AF5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4616-4401-95FA-F39C2AC2AF53}"/>
              </c:ext>
            </c:extLst>
          </c:dPt>
          <c:dPt>
            <c:idx val="3"/>
            <c:bubble3D val="0"/>
            <c:spPr>
              <a:noFill/>
            </c:spPr>
            <c:extLst>
              <c:ext xmlns:c16="http://schemas.microsoft.com/office/drawing/2014/chart" uri="{C3380CC4-5D6E-409C-BE32-E72D297353CC}">
                <c16:uniqueId val="{00000007-4616-4401-95FA-F39C2AC2AF53}"/>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4616-4401-95FA-F39C2AC2AF5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4616-4401-95FA-F39C2AC2AF5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23F-4137-AF7A-503E8011694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23F-4137-AF7A-503E8011694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23F-4137-AF7A-503E80116943}"/>
              </c:ext>
            </c:extLst>
          </c:dPt>
          <c:dPt>
            <c:idx val="3"/>
            <c:bubble3D val="0"/>
            <c:spPr>
              <a:noFill/>
            </c:spPr>
            <c:extLst>
              <c:ext xmlns:c16="http://schemas.microsoft.com/office/drawing/2014/chart" uri="{C3380CC4-5D6E-409C-BE32-E72D297353CC}">
                <c16:uniqueId val="{00000007-623F-4137-AF7A-503E80116943}"/>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23F-4137-AF7A-503E8011694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23F-4137-AF7A-503E8011694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C9E0-4006-ADC8-4D24E3F7C9A2}"/>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C9E0-4006-ADC8-4D24E3F7C9A2}"/>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C9E0-4006-ADC8-4D24E3F7C9A2}"/>
              </c:ext>
            </c:extLst>
          </c:dPt>
          <c:dPt>
            <c:idx val="3"/>
            <c:bubble3D val="0"/>
            <c:spPr>
              <a:noFill/>
            </c:spPr>
            <c:extLst>
              <c:ext xmlns:c16="http://schemas.microsoft.com/office/drawing/2014/chart" uri="{C3380CC4-5D6E-409C-BE32-E72D297353CC}">
                <c16:uniqueId val="{00000007-C9E0-4006-ADC8-4D24E3F7C9A2}"/>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C9E0-4006-ADC8-4D24E3F7C9A2}"/>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C9E0-4006-ADC8-4D24E3F7C9A2}"/>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71E5-4667-B0C0-A8C43991EEE2}"/>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71E5-4667-B0C0-A8C43991EEE2}"/>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71E5-4667-B0C0-A8C43991EEE2}"/>
              </c:ext>
            </c:extLst>
          </c:dPt>
          <c:dPt>
            <c:idx val="3"/>
            <c:bubble3D val="0"/>
            <c:spPr>
              <a:noFill/>
            </c:spPr>
            <c:extLst>
              <c:ext xmlns:c16="http://schemas.microsoft.com/office/drawing/2014/chart" uri="{C3380CC4-5D6E-409C-BE32-E72D297353CC}">
                <c16:uniqueId val="{00000007-71E5-4667-B0C0-A8C43991EEE2}"/>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71E5-4667-B0C0-A8C43991EEE2}"/>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71E5-4667-B0C0-A8C43991EEE2}"/>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1544-450C-9204-D2487D3F1382}"/>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1544-450C-9204-D2487D3F1382}"/>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1544-450C-9204-D2487D3F1382}"/>
              </c:ext>
            </c:extLst>
          </c:dPt>
          <c:dPt>
            <c:idx val="3"/>
            <c:bubble3D val="0"/>
            <c:spPr>
              <a:noFill/>
            </c:spPr>
            <c:extLst>
              <c:ext xmlns:c16="http://schemas.microsoft.com/office/drawing/2014/chart" uri="{C3380CC4-5D6E-409C-BE32-E72D297353CC}">
                <c16:uniqueId val="{00000007-1544-450C-9204-D2487D3F1382}"/>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1544-450C-9204-D2487D3F1382}"/>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1544-450C-9204-D2487D3F1382}"/>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1566-4B62-A710-B4E560BFF891}"/>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1566-4B62-A710-B4E560BFF891}"/>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1566-4B62-A710-B4E560BFF891}"/>
              </c:ext>
            </c:extLst>
          </c:dPt>
          <c:dPt>
            <c:idx val="3"/>
            <c:bubble3D val="0"/>
            <c:spPr>
              <a:noFill/>
            </c:spPr>
            <c:extLst>
              <c:ext xmlns:c16="http://schemas.microsoft.com/office/drawing/2014/chart" uri="{C3380CC4-5D6E-409C-BE32-E72D297353CC}">
                <c16:uniqueId val="{00000007-1566-4B62-A710-B4E560BFF891}"/>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1566-4B62-A710-B4E560BFF891}"/>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1566-4B62-A710-B4E560BFF891}"/>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38F8-46EA-A490-6ED7DEC71FC5}"/>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38F8-46EA-A490-6ED7DEC71FC5}"/>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38F8-46EA-A490-6ED7DEC71FC5}"/>
              </c:ext>
            </c:extLst>
          </c:dPt>
          <c:dPt>
            <c:idx val="3"/>
            <c:bubble3D val="0"/>
            <c:spPr>
              <a:noFill/>
            </c:spPr>
            <c:extLst>
              <c:ext xmlns:c16="http://schemas.microsoft.com/office/drawing/2014/chart" uri="{C3380CC4-5D6E-409C-BE32-E72D297353CC}">
                <c16:uniqueId val="{00000007-38F8-46EA-A490-6ED7DEC71FC5}"/>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38F8-46EA-A490-6ED7DEC71FC5}"/>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38F8-46EA-A490-6ED7DEC71FC5}"/>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0C3B-4A85-8B1E-E9BB9F250137}"/>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0C3B-4A85-8B1E-E9BB9F250137}"/>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0C3B-4A85-8B1E-E9BB9F250137}"/>
              </c:ext>
            </c:extLst>
          </c:dPt>
          <c:dPt>
            <c:idx val="3"/>
            <c:bubble3D val="0"/>
            <c:spPr>
              <a:noFill/>
            </c:spPr>
            <c:extLst>
              <c:ext xmlns:c16="http://schemas.microsoft.com/office/drawing/2014/chart" uri="{C3380CC4-5D6E-409C-BE32-E72D297353CC}">
                <c16:uniqueId val="{00000007-0C3B-4A85-8B1E-E9BB9F250137}"/>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0C3B-4A85-8B1E-E9BB9F250137}"/>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0C3B-4A85-8B1E-E9BB9F250137}"/>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8C98-4F9E-BC0F-18201752EB65}"/>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8C98-4F9E-BC0F-18201752EB65}"/>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8C98-4F9E-BC0F-18201752EB65}"/>
              </c:ext>
            </c:extLst>
          </c:dPt>
          <c:dPt>
            <c:idx val="3"/>
            <c:bubble3D val="0"/>
            <c:spPr>
              <a:noFill/>
            </c:spPr>
            <c:extLst>
              <c:ext xmlns:c16="http://schemas.microsoft.com/office/drawing/2014/chart" uri="{C3380CC4-5D6E-409C-BE32-E72D297353CC}">
                <c16:uniqueId val="{00000007-8C98-4F9E-BC0F-18201752EB65}"/>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8C98-4F9E-BC0F-18201752EB65}"/>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8C98-4F9E-BC0F-18201752EB65}"/>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1E1A-42CF-A9C5-5A5CAA38FAF9}"/>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1E1A-42CF-A9C5-5A5CAA38FAF9}"/>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1E1A-42CF-A9C5-5A5CAA38FAF9}"/>
              </c:ext>
            </c:extLst>
          </c:dPt>
          <c:dPt>
            <c:idx val="3"/>
            <c:bubble3D val="0"/>
            <c:spPr>
              <a:noFill/>
            </c:spPr>
            <c:extLst>
              <c:ext xmlns:c16="http://schemas.microsoft.com/office/drawing/2014/chart" uri="{C3380CC4-5D6E-409C-BE32-E72D297353CC}">
                <c16:uniqueId val="{00000007-1E1A-42CF-A9C5-5A5CAA38FAF9}"/>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1E1A-42CF-A9C5-5A5CAA38FAF9}"/>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1E1A-42CF-A9C5-5A5CAA38FAF9}"/>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0F8-4148-9448-825F5899EA20}"/>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0F8-4148-9448-825F5899EA20}"/>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0F8-4148-9448-825F5899EA20}"/>
              </c:ext>
            </c:extLst>
          </c:dPt>
          <c:dPt>
            <c:idx val="3"/>
            <c:bubble3D val="0"/>
            <c:spPr>
              <a:noFill/>
            </c:spPr>
            <c:extLst>
              <c:ext xmlns:c16="http://schemas.microsoft.com/office/drawing/2014/chart" uri="{C3380CC4-5D6E-409C-BE32-E72D297353CC}">
                <c16:uniqueId val="{00000007-60F8-4148-9448-825F5899EA20}"/>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60F8-4148-9448-825F5899EA20}"/>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60F8-4148-9448-825F5899EA20}"/>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5A98-4A90-8FF0-16D844D7DB95}"/>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5A98-4A90-8FF0-16D844D7DB95}"/>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5A98-4A90-8FF0-16D844D7DB95}"/>
              </c:ext>
            </c:extLst>
          </c:dPt>
          <c:dPt>
            <c:idx val="3"/>
            <c:bubble3D val="0"/>
            <c:spPr>
              <a:noFill/>
            </c:spPr>
            <c:extLst>
              <c:ext xmlns:c16="http://schemas.microsoft.com/office/drawing/2014/chart" uri="{C3380CC4-5D6E-409C-BE32-E72D297353CC}">
                <c16:uniqueId val="{00000007-5A98-4A90-8FF0-16D844D7DB95}"/>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5A98-4A90-8FF0-16D844D7DB95}"/>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5A98-4A90-8FF0-16D844D7DB95}"/>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F865-4805-8939-73A8839732F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F865-4805-8939-73A8839732F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F865-4805-8939-73A8839732FF}"/>
              </c:ext>
            </c:extLst>
          </c:dPt>
          <c:dPt>
            <c:idx val="3"/>
            <c:bubble3D val="0"/>
            <c:spPr>
              <a:noFill/>
            </c:spPr>
            <c:extLst>
              <c:ext xmlns:c16="http://schemas.microsoft.com/office/drawing/2014/chart" uri="{C3380CC4-5D6E-409C-BE32-E72D297353CC}">
                <c16:uniqueId val="{00000007-F865-4805-8939-73A8839732FF}"/>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F865-4805-8939-73A8839732F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F865-4805-8939-73A8839732F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4CC-47CF-B5EF-CE7D4D8B9A42}"/>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4CC-47CF-B5EF-CE7D4D8B9A42}"/>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4CC-47CF-B5EF-CE7D4D8B9A42}"/>
              </c:ext>
            </c:extLst>
          </c:dPt>
          <c:dPt>
            <c:idx val="3"/>
            <c:bubble3D val="0"/>
            <c:spPr>
              <a:noFill/>
            </c:spPr>
            <c:extLst>
              <c:ext xmlns:c16="http://schemas.microsoft.com/office/drawing/2014/chart" uri="{C3380CC4-5D6E-409C-BE32-E72D297353CC}">
                <c16:uniqueId val="{00000007-94CC-47CF-B5EF-CE7D4D8B9A42}"/>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94CC-47CF-B5EF-CE7D4D8B9A42}"/>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94CC-47CF-B5EF-CE7D4D8B9A42}"/>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8A3E-4FCA-89CF-75D406069C7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8A3E-4FCA-89CF-75D406069C7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8A3E-4FCA-89CF-75D406069C73}"/>
              </c:ext>
            </c:extLst>
          </c:dPt>
          <c:dPt>
            <c:idx val="3"/>
            <c:bubble3D val="0"/>
            <c:spPr>
              <a:noFill/>
            </c:spPr>
            <c:extLst>
              <c:ext xmlns:c16="http://schemas.microsoft.com/office/drawing/2014/chart" uri="{C3380CC4-5D6E-409C-BE32-E72D297353CC}">
                <c16:uniqueId val="{00000007-8A3E-4FCA-89CF-75D406069C73}"/>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8A3E-4FCA-89CF-75D406069C7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8A3E-4FCA-89CF-75D406069C7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5CCA-49EC-B9BF-5B86080AFE9B}"/>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5CCA-49EC-B9BF-5B86080AFE9B}"/>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5CCA-49EC-B9BF-5B86080AFE9B}"/>
              </c:ext>
            </c:extLst>
          </c:dPt>
          <c:dPt>
            <c:idx val="3"/>
            <c:bubble3D val="0"/>
            <c:spPr>
              <a:noFill/>
            </c:spPr>
            <c:extLst>
              <c:ext xmlns:c16="http://schemas.microsoft.com/office/drawing/2014/chart" uri="{C3380CC4-5D6E-409C-BE32-E72D297353CC}">
                <c16:uniqueId val="{00000007-5CCA-49EC-B9BF-5B86080AFE9B}"/>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5CCA-49EC-B9BF-5B86080AFE9B}"/>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5CCA-49EC-B9BF-5B86080AFE9B}"/>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FCDB-4D12-A15B-3D4EBB8206B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FCDB-4D12-A15B-3D4EBB8206B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FCDB-4D12-A15B-3D4EBB8206B4}"/>
              </c:ext>
            </c:extLst>
          </c:dPt>
          <c:dPt>
            <c:idx val="3"/>
            <c:bubble3D val="0"/>
            <c:spPr>
              <a:noFill/>
            </c:spPr>
            <c:extLst>
              <c:ext xmlns:c16="http://schemas.microsoft.com/office/drawing/2014/chart" uri="{C3380CC4-5D6E-409C-BE32-E72D297353CC}">
                <c16:uniqueId val="{00000007-FCDB-4D12-A15B-3D4EBB8206B4}"/>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FCDB-4D12-A15B-3D4EBB8206B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FCDB-4D12-A15B-3D4EBB8206B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3E2B-4220-914B-ABDF6B04BD4C}"/>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3E2B-4220-914B-ABDF6B04BD4C}"/>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3E2B-4220-914B-ABDF6B04BD4C}"/>
              </c:ext>
            </c:extLst>
          </c:dPt>
          <c:dPt>
            <c:idx val="3"/>
            <c:bubble3D val="0"/>
            <c:spPr>
              <a:noFill/>
            </c:spPr>
            <c:extLst>
              <c:ext xmlns:c16="http://schemas.microsoft.com/office/drawing/2014/chart" uri="{C3380CC4-5D6E-409C-BE32-E72D297353CC}">
                <c16:uniqueId val="{00000007-3E2B-4220-914B-ABDF6B04BD4C}"/>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3E2B-4220-914B-ABDF6B04BD4C}"/>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3E2B-4220-914B-ABDF6B04BD4C}"/>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8615-41DB-A028-15346419B7DD}"/>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8615-41DB-A028-15346419B7DD}"/>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8615-41DB-A028-15346419B7DD}"/>
              </c:ext>
            </c:extLst>
          </c:dPt>
          <c:dPt>
            <c:idx val="3"/>
            <c:bubble3D val="0"/>
            <c:spPr>
              <a:noFill/>
            </c:spPr>
            <c:extLst>
              <c:ext xmlns:c16="http://schemas.microsoft.com/office/drawing/2014/chart" uri="{C3380CC4-5D6E-409C-BE32-E72D297353CC}">
                <c16:uniqueId val="{00000007-8615-41DB-A028-15346419B7DD}"/>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8615-41DB-A028-15346419B7DD}"/>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8615-41DB-A028-15346419B7DD}"/>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4AA7-40C9-B90D-864DD86A11B2}"/>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4AA7-40C9-B90D-864DD86A11B2}"/>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4AA7-40C9-B90D-864DD86A11B2}"/>
              </c:ext>
            </c:extLst>
          </c:dPt>
          <c:dPt>
            <c:idx val="3"/>
            <c:bubble3D val="0"/>
            <c:spPr>
              <a:noFill/>
            </c:spPr>
            <c:extLst>
              <c:ext xmlns:c16="http://schemas.microsoft.com/office/drawing/2014/chart" uri="{C3380CC4-5D6E-409C-BE32-E72D297353CC}">
                <c16:uniqueId val="{00000007-4AA7-40C9-B90D-864DD86A11B2}"/>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4AA7-40C9-B90D-864DD86A11B2}"/>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4AA7-40C9-B90D-864DD86A11B2}"/>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E92F-41FD-91F9-15BB73DE6799}"/>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E92F-41FD-91F9-15BB73DE6799}"/>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E92F-41FD-91F9-15BB73DE6799}"/>
              </c:ext>
            </c:extLst>
          </c:dPt>
          <c:dPt>
            <c:idx val="3"/>
            <c:bubble3D val="0"/>
            <c:spPr>
              <a:noFill/>
            </c:spPr>
            <c:extLst>
              <c:ext xmlns:c16="http://schemas.microsoft.com/office/drawing/2014/chart" uri="{C3380CC4-5D6E-409C-BE32-E72D297353CC}">
                <c16:uniqueId val="{00000007-E92F-41FD-91F9-15BB73DE6799}"/>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E92F-41FD-91F9-15BB73DE6799}"/>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E92F-41FD-91F9-15BB73DE6799}"/>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346-4995-BD6E-B3B9F3270F3E}"/>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346-4995-BD6E-B3B9F3270F3E}"/>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346-4995-BD6E-B3B9F3270F3E}"/>
              </c:ext>
            </c:extLst>
          </c:dPt>
          <c:dPt>
            <c:idx val="3"/>
            <c:bubble3D val="0"/>
            <c:spPr>
              <a:noFill/>
            </c:spPr>
            <c:extLst>
              <c:ext xmlns:c16="http://schemas.microsoft.com/office/drawing/2014/chart" uri="{C3380CC4-5D6E-409C-BE32-E72D297353CC}">
                <c16:uniqueId val="{00000007-6346-4995-BD6E-B3B9F3270F3E}"/>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346-4995-BD6E-B3B9F3270F3E}"/>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346-4995-BD6E-B3B9F3270F3E}"/>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2EC2-4823-ACEE-0C6D9445CF0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2EC2-4823-ACEE-0C6D9445CF0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2EC2-4823-ACEE-0C6D9445CF03}"/>
              </c:ext>
            </c:extLst>
          </c:dPt>
          <c:dPt>
            <c:idx val="3"/>
            <c:bubble3D val="0"/>
            <c:spPr>
              <a:noFill/>
            </c:spPr>
            <c:extLst>
              <c:ext xmlns:c16="http://schemas.microsoft.com/office/drawing/2014/chart" uri="{C3380CC4-5D6E-409C-BE32-E72D297353CC}">
                <c16:uniqueId val="{00000007-2EC2-4823-ACEE-0C6D9445CF03}"/>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2EC2-4823-ACEE-0C6D9445CF0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2EC2-4823-ACEE-0C6D9445CF0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7F60-43FE-9EBF-9C447A2C3160}"/>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7F60-43FE-9EBF-9C447A2C3160}"/>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7F60-43FE-9EBF-9C447A2C3160}"/>
              </c:ext>
            </c:extLst>
          </c:dPt>
          <c:dPt>
            <c:idx val="3"/>
            <c:bubble3D val="0"/>
            <c:spPr>
              <a:noFill/>
            </c:spPr>
            <c:extLst>
              <c:ext xmlns:c16="http://schemas.microsoft.com/office/drawing/2014/chart" uri="{C3380CC4-5D6E-409C-BE32-E72D297353CC}">
                <c16:uniqueId val="{00000007-7F60-43FE-9EBF-9C447A2C3160}"/>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7F60-43FE-9EBF-9C447A2C3160}"/>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7F60-43FE-9EBF-9C447A2C3160}"/>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651C-4329-8E83-1F45BF2E9A3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651C-4329-8E83-1F45BF2E9A3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651C-4329-8E83-1F45BF2E9A34}"/>
              </c:ext>
            </c:extLst>
          </c:dPt>
          <c:dPt>
            <c:idx val="3"/>
            <c:bubble3D val="0"/>
            <c:spPr>
              <a:noFill/>
            </c:spPr>
            <c:extLst>
              <c:ext xmlns:c16="http://schemas.microsoft.com/office/drawing/2014/chart" uri="{C3380CC4-5D6E-409C-BE32-E72D297353CC}">
                <c16:uniqueId val="{00000007-651C-4329-8E83-1F45BF2E9A3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651C-4329-8E83-1F45BF2E9A3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651C-4329-8E83-1F45BF2E9A3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8B6A-4D11-957C-456C5DBCF43A}"/>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8B6A-4D11-957C-456C5DBCF43A}"/>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8B6A-4D11-957C-456C5DBCF43A}"/>
              </c:ext>
            </c:extLst>
          </c:dPt>
          <c:dPt>
            <c:idx val="3"/>
            <c:bubble3D val="0"/>
            <c:spPr>
              <a:noFill/>
            </c:spPr>
            <c:extLst>
              <c:ext xmlns:c16="http://schemas.microsoft.com/office/drawing/2014/chart" uri="{C3380CC4-5D6E-409C-BE32-E72D297353CC}">
                <c16:uniqueId val="{00000007-8B6A-4D11-957C-456C5DBCF43A}"/>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8B6A-4D11-957C-456C5DBCF43A}"/>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8B6A-4D11-957C-456C5DBCF43A}"/>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7299-4A32-B9B0-F297A70E9C6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7299-4A32-B9B0-F297A70E9C6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7299-4A32-B9B0-F297A70E9C63}"/>
              </c:ext>
            </c:extLst>
          </c:dPt>
          <c:dPt>
            <c:idx val="3"/>
            <c:bubble3D val="0"/>
            <c:spPr>
              <a:noFill/>
            </c:spPr>
            <c:extLst>
              <c:ext xmlns:c16="http://schemas.microsoft.com/office/drawing/2014/chart" uri="{C3380CC4-5D6E-409C-BE32-E72D297353CC}">
                <c16:uniqueId val="{00000007-7299-4A32-B9B0-F297A70E9C63}"/>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7299-4A32-B9B0-F297A70E9C6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7299-4A32-B9B0-F297A70E9C6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F03A-41C7-ABF5-BD9B6FE0A39D}"/>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F03A-41C7-ABF5-BD9B6FE0A39D}"/>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F03A-41C7-ABF5-BD9B6FE0A39D}"/>
              </c:ext>
            </c:extLst>
          </c:dPt>
          <c:dPt>
            <c:idx val="3"/>
            <c:bubble3D val="0"/>
            <c:spPr>
              <a:noFill/>
            </c:spPr>
            <c:extLst>
              <c:ext xmlns:c16="http://schemas.microsoft.com/office/drawing/2014/chart" uri="{C3380CC4-5D6E-409C-BE32-E72D297353CC}">
                <c16:uniqueId val="{00000007-F03A-41C7-ABF5-BD9B6FE0A39D}"/>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F03A-41C7-ABF5-BD9B6FE0A39D}"/>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F03A-41C7-ABF5-BD9B6FE0A39D}"/>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04A-4BAB-BE71-810BFC4E8062}"/>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04A-4BAB-BE71-810BFC4E8062}"/>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04A-4BAB-BE71-810BFC4E8062}"/>
              </c:ext>
            </c:extLst>
          </c:dPt>
          <c:dPt>
            <c:idx val="3"/>
            <c:bubble3D val="0"/>
            <c:spPr>
              <a:noFill/>
            </c:spPr>
            <c:extLst>
              <c:ext xmlns:c16="http://schemas.microsoft.com/office/drawing/2014/chart" uri="{C3380CC4-5D6E-409C-BE32-E72D297353CC}">
                <c16:uniqueId val="{00000007-904A-4BAB-BE71-810BFC4E8062}"/>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04A-4BAB-BE71-810BFC4E8062}"/>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04A-4BAB-BE71-810BFC4E8062}"/>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C07D-46DF-9B4A-960D01E39ED7}"/>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C07D-46DF-9B4A-960D01E39ED7}"/>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C07D-46DF-9B4A-960D01E39ED7}"/>
              </c:ext>
            </c:extLst>
          </c:dPt>
          <c:dPt>
            <c:idx val="3"/>
            <c:bubble3D val="0"/>
            <c:spPr>
              <a:noFill/>
            </c:spPr>
            <c:extLst>
              <c:ext xmlns:c16="http://schemas.microsoft.com/office/drawing/2014/chart" uri="{C3380CC4-5D6E-409C-BE32-E72D297353CC}">
                <c16:uniqueId val="{00000007-C07D-46DF-9B4A-960D01E39ED7}"/>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C07D-46DF-9B4A-960D01E39ED7}"/>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C07D-46DF-9B4A-960D01E39ED7}"/>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D598-4139-BC2B-5EFBAEF24085}"/>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D598-4139-BC2B-5EFBAEF24085}"/>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D598-4139-BC2B-5EFBAEF24085}"/>
              </c:ext>
            </c:extLst>
          </c:dPt>
          <c:dPt>
            <c:idx val="3"/>
            <c:bubble3D val="0"/>
            <c:spPr>
              <a:noFill/>
            </c:spPr>
            <c:extLst>
              <c:ext xmlns:c16="http://schemas.microsoft.com/office/drawing/2014/chart" uri="{C3380CC4-5D6E-409C-BE32-E72D297353CC}">
                <c16:uniqueId val="{00000007-D598-4139-BC2B-5EFBAEF24085}"/>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D598-4139-BC2B-5EFBAEF24085}"/>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D598-4139-BC2B-5EFBAEF24085}"/>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1141-44D9-8EE4-9F93F4DA27F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1141-44D9-8EE4-9F93F4DA27F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1141-44D9-8EE4-9F93F4DA27FF}"/>
              </c:ext>
            </c:extLst>
          </c:dPt>
          <c:dPt>
            <c:idx val="3"/>
            <c:bubble3D val="0"/>
            <c:spPr>
              <a:noFill/>
            </c:spPr>
            <c:extLst>
              <c:ext xmlns:c16="http://schemas.microsoft.com/office/drawing/2014/chart" uri="{C3380CC4-5D6E-409C-BE32-E72D297353CC}">
                <c16:uniqueId val="{00000007-1141-44D9-8EE4-9F93F4DA27FF}"/>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1141-44D9-8EE4-9F93F4DA27F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1141-44D9-8EE4-9F93F4DA27F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2C46-4B7F-812A-3E5391DC16AC}"/>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2C46-4B7F-812A-3E5391DC16AC}"/>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2C46-4B7F-812A-3E5391DC16AC}"/>
              </c:ext>
            </c:extLst>
          </c:dPt>
          <c:dPt>
            <c:idx val="3"/>
            <c:bubble3D val="0"/>
            <c:spPr>
              <a:noFill/>
            </c:spPr>
            <c:extLst>
              <c:ext xmlns:c16="http://schemas.microsoft.com/office/drawing/2014/chart" uri="{C3380CC4-5D6E-409C-BE32-E72D297353CC}">
                <c16:uniqueId val="{00000007-2C46-4B7F-812A-3E5391DC16AC}"/>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2C46-4B7F-812A-3E5391DC16AC}"/>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2C46-4B7F-812A-3E5391DC16AC}"/>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E2E0-4A01-B8B2-009070FDFBDF}"/>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E2E0-4A01-B8B2-009070FDFBDF}"/>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E2E0-4A01-B8B2-009070FDFBDF}"/>
              </c:ext>
            </c:extLst>
          </c:dPt>
          <c:dPt>
            <c:idx val="3"/>
            <c:bubble3D val="0"/>
            <c:spPr>
              <a:noFill/>
            </c:spPr>
            <c:extLst>
              <c:ext xmlns:c16="http://schemas.microsoft.com/office/drawing/2014/chart" uri="{C3380CC4-5D6E-409C-BE32-E72D297353CC}">
                <c16:uniqueId val="{00000007-E2E0-4A01-B8B2-009070FDFBDF}"/>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E2E0-4A01-B8B2-009070FDFBDF}"/>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E2E0-4A01-B8B2-009070FDFBDF}"/>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5EA0-4F74-84E4-2570A6B3568B}"/>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5EA0-4F74-84E4-2570A6B3568B}"/>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5EA0-4F74-84E4-2570A6B3568B}"/>
              </c:ext>
            </c:extLst>
          </c:dPt>
          <c:dPt>
            <c:idx val="3"/>
            <c:bubble3D val="0"/>
            <c:spPr>
              <a:noFill/>
            </c:spPr>
            <c:extLst>
              <c:ext xmlns:c16="http://schemas.microsoft.com/office/drawing/2014/chart" uri="{C3380CC4-5D6E-409C-BE32-E72D297353CC}">
                <c16:uniqueId val="{00000007-5EA0-4F74-84E4-2570A6B3568B}"/>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5EA0-4F74-84E4-2570A6B3568B}"/>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5EA0-4F74-84E4-2570A6B3568B}"/>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B135-41C5-90DE-DF23F911EBA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B135-41C5-90DE-DF23F911EBA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B135-41C5-90DE-DF23F911EBA3}"/>
              </c:ext>
            </c:extLst>
          </c:dPt>
          <c:dPt>
            <c:idx val="3"/>
            <c:bubble3D val="0"/>
            <c:spPr>
              <a:noFill/>
            </c:spPr>
            <c:extLst>
              <c:ext xmlns:c16="http://schemas.microsoft.com/office/drawing/2014/chart" uri="{C3380CC4-5D6E-409C-BE32-E72D297353CC}">
                <c16:uniqueId val="{00000007-B135-41C5-90DE-DF23F911EBA3}"/>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B135-41C5-90DE-DF23F911EBA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B135-41C5-90DE-DF23F911EBA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7796-4134-8843-BC850E59B596}"/>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7796-4134-8843-BC850E59B596}"/>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7796-4134-8843-BC850E59B596}"/>
              </c:ext>
            </c:extLst>
          </c:dPt>
          <c:dPt>
            <c:idx val="3"/>
            <c:bubble3D val="0"/>
            <c:spPr>
              <a:noFill/>
            </c:spPr>
            <c:extLst>
              <c:ext xmlns:c16="http://schemas.microsoft.com/office/drawing/2014/chart" uri="{C3380CC4-5D6E-409C-BE32-E72D297353CC}">
                <c16:uniqueId val="{00000007-7796-4134-8843-BC850E59B596}"/>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7796-4134-8843-BC850E59B596}"/>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7796-4134-8843-BC850E59B596}"/>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80F-43B0-A57C-0D2509732AC3}"/>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80F-43B0-A57C-0D2509732AC3}"/>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80F-43B0-A57C-0D2509732AC3}"/>
              </c:ext>
            </c:extLst>
          </c:dPt>
          <c:dPt>
            <c:idx val="3"/>
            <c:bubble3D val="0"/>
            <c:spPr>
              <a:noFill/>
            </c:spPr>
            <c:extLst>
              <c:ext xmlns:c16="http://schemas.microsoft.com/office/drawing/2014/chart" uri="{C3380CC4-5D6E-409C-BE32-E72D297353CC}">
                <c16:uniqueId val="{00000007-980F-43B0-A57C-0D2509732AC3}"/>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80F-43B0-A57C-0D2509732AC3}"/>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80F-43B0-A57C-0D2509732AC3}"/>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481D-45B2-A203-C8F89DA64B45}"/>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481D-45B2-A203-C8F89DA64B45}"/>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481D-45B2-A203-C8F89DA64B45}"/>
              </c:ext>
            </c:extLst>
          </c:dPt>
          <c:dPt>
            <c:idx val="3"/>
            <c:bubble3D val="0"/>
            <c:spPr>
              <a:noFill/>
            </c:spPr>
            <c:extLst>
              <c:ext xmlns:c16="http://schemas.microsoft.com/office/drawing/2014/chart" uri="{C3380CC4-5D6E-409C-BE32-E72D297353CC}">
                <c16:uniqueId val="{00000007-481D-45B2-A203-C8F89DA64B45}"/>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481D-45B2-A203-C8F89DA64B45}"/>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481D-45B2-A203-C8F89DA64B45}"/>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063D-4B20-A125-7F43921589F4}"/>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063D-4B20-A125-7F43921589F4}"/>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063D-4B20-A125-7F43921589F4}"/>
              </c:ext>
            </c:extLst>
          </c:dPt>
          <c:dPt>
            <c:idx val="3"/>
            <c:bubble3D val="0"/>
            <c:spPr>
              <a:noFill/>
            </c:spPr>
            <c:extLst>
              <c:ext xmlns:c16="http://schemas.microsoft.com/office/drawing/2014/chart" uri="{C3380CC4-5D6E-409C-BE32-E72D297353CC}">
                <c16:uniqueId val="{00000007-063D-4B20-A125-7F43921589F4}"/>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063D-4B20-A125-7F43921589F4}"/>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063D-4B20-A125-7F43921589F4}"/>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2046-418E-88EA-FCAE905DCA88}"/>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2046-418E-88EA-FCAE905DCA88}"/>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2046-418E-88EA-FCAE905DCA88}"/>
              </c:ext>
            </c:extLst>
          </c:dPt>
          <c:dPt>
            <c:idx val="3"/>
            <c:bubble3D val="0"/>
            <c:spPr>
              <a:noFill/>
            </c:spPr>
            <c:extLst>
              <c:ext xmlns:c16="http://schemas.microsoft.com/office/drawing/2014/chart" uri="{C3380CC4-5D6E-409C-BE32-E72D297353CC}">
                <c16:uniqueId val="{00000007-2046-418E-88EA-FCAE905DCA88}"/>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2046-418E-88EA-FCAE905DCA88}"/>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2046-418E-88EA-FCAE905DCA88}"/>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98D6-4117-81F0-697C329EB9F2}"/>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98D6-4117-81F0-697C329EB9F2}"/>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98D6-4117-81F0-697C329EB9F2}"/>
              </c:ext>
            </c:extLst>
          </c:dPt>
          <c:dPt>
            <c:idx val="3"/>
            <c:bubble3D val="0"/>
            <c:spPr>
              <a:noFill/>
            </c:spPr>
            <c:extLst>
              <c:ext xmlns:c16="http://schemas.microsoft.com/office/drawing/2014/chart" uri="{C3380CC4-5D6E-409C-BE32-E72D297353CC}">
                <c16:uniqueId val="{00000007-98D6-4117-81F0-697C329EB9F2}"/>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98D6-4117-81F0-697C329EB9F2}"/>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98D6-4117-81F0-697C329EB9F2}"/>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73D7-4232-9339-419B6218FA0B}"/>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73D7-4232-9339-419B6218FA0B}"/>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73D7-4232-9339-419B6218FA0B}"/>
              </c:ext>
            </c:extLst>
          </c:dPt>
          <c:dPt>
            <c:idx val="3"/>
            <c:bubble3D val="0"/>
            <c:spPr>
              <a:noFill/>
            </c:spPr>
            <c:extLst>
              <c:ext xmlns:c16="http://schemas.microsoft.com/office/drawing/2014/chart" uri="{C3380CC4-5D6E-409C-BE32-E72D297353CC}">
                <c16:uniqueId val="{00000007-73D7-4232-9339-419B6218FA0B}"/>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73D7-4232-9339-419B6218FA0B}"/>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73D7-4232-9339-419B6218FA0B}"/>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11EC-4460-950F-694A32828CA8}"/>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11EC-4460-950F-694A32828CA8}"/>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11EC-4460-950F-694A32828CA8}"/>
              </c:ext>
            </c:extLst>
          </c:dPt>
          <c:dPt>
            <c:idx val="3"/>
            <c:bubble3D val="0"/>
            <c:spPr>
              <a:noFill/>
            </c:spPr>
            <c:extLst>
              <c:ext xmlns:c16="http://schemas.microsoft.com/office/drawing/2014/chart" uri="{C3380CC4-5D6E-409C-BE32-E72D297353CC}">
                <c16:uniqueId val="{00000007-11EC-4460-950F-694A32828CA8}"/>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11EC-4460-950F-694A32828CA8}"/>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11EC-4460-950F-694A32828CA8}"/>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A084-4C9F-912D-193BF876E50E}"/>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A084-4C9F-912D-193BF876E50E}"/>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A084-4C9F-912D-193BF876E50E}"/>
              </c:ext>
            </c:extLst>
          </c:dPt>
          <c:dPt>
            <c:idx val="3"/>
            <c:bubble3D val="0"/>
            <c:spPr>
              <a:noFill/>
            </c:spPr>
            <c:extLst>
              <c:ext xmlns:c16="http://schemas.microsoft.com/office/drawing/2014/chart" uri="{C3380CC4-5D6E-409C-BE32-E72D297353CC}">
                <c16:uniqueId val="{00000007-A084-4C9F-912D-193BF876E50E}"/>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A084-4C9F-912D-193BF876E50E}"/>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A084-4C9F-912D-193BF876E50E}"/>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CB91-4DCA-9FF0-D832A28A68DA}"/>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CB91-4DCA-9FF0-D832A28A68DA}"/>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CB91-4DCA-9FF0-D832A28A68DA}"/>
              </c:ext>
            </c:extLst>
          </c:dPt>
          <c:dPt>
            <c:idx val="3"/>
            <c:bubble3D val="0"/>
            <c:spPr>
              <a:noFill/>
            </c:spPr>
            <c:extLst>
              <c:ext xmlns:c16="http://schemas.microsoft.com/office/drawing/2014/chart" uri="{C3380CC4-5D6E-409C-BE32-E72D297353CC}">
                <c16:uniqueId val="{00000007-CB91-4DCA-9FF0-D832A28A68DA}"/>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CB91-4DCA-9FF0-D832A28A68DA}"/>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CB91-4DCA-9FF0-D832A28A68DA}"/>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2B34-4868-85C5-5F241D2351A5}"/>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2B34-4868-85C5-5F241D2351A5}"/>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2B34-4868-85C5-5F241D2351A5}"/>
              </c:ext>
            </c:extLst>
          </c:dPt>
          <c:dPt>
            <c:idx val="3"/>
            <c:bubble3D val="0"/>
            <c:spPr>
              <a:noFill/>
            </c:spPr>
            <c:extLst>
              <c:ext xmlns:c16="http://schemas.microsoft.com/office/drawing/2014/chart" uri="{C3380CC4-5D6E-409C-BE32-E72D297353CC}">
                <c16:uniqueId val="{00000007-2B34-4868-85C5-5F241D2351A5}"/>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2B34-4868-85C5-5F241D2351A5}"/>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2B34-4868-85C5-5F241D2351A5}"/>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2276-4447-9D95-991623FBFC6E}"/>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2276-4447-9D95-991623FBFC6E}"/>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2276-4447-9D95-991623FBFC6E}"/>
              </c:ext>
            </c:extLst>
          </c:dPt>
          <c:dPt>
            <c:idx val="3"/>
            <c:bubble3D val="0"/>
            <c:spPr>
              <a:noFill/>
            </c:spPr>
            <c:extLst>
              <c:ext xmlns:c16="http://schemas.microsoft.com/office/drawing/2014/chart" uri="{C3380CC4-5D6E-409C-BE32-E72D297353CC}">
                <c16:uniqueId val="{00000007-2276-4447-9D95-991623FBFC6E}"/>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2276-4447-9D95-991623FBFC6E}"/>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2276-4447-9D95-991623FBFC6E}"/>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0C83-44C5-8AFC-56501E6EE295}"/>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0C83-44C5-8AFC-56501E6EE295}"/>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0C83-44C5-8AFC-56501E6EE295}"/>
              </c:ext>
            </c:extLst>
          </c:dPt>
          <c:dPt>
            <c:idx val="3"/>
            <c:bubble3D val="0"/>
            <c:spPr>
              <a:noFill/>
            </c:spPr>
            <c:extLst>
              <c:ext xmlns:c16="http://schemas.microsoft.com/office/drawing/2014/chart" uri="{C3380CC4-5D6E-409C-BE32-E72D297353CC}">
                <c16:uniqueId val="{00000007-0C83-44C5-8AFC-56501E6EE295}"/>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0C83-44C5-8AFC-56501E6EE295}"/>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0C83-44C5-8AFC-56501E6EE295}"/>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A95A-45F7-88EA-CF499562735C}"/>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A95A-45F7-88EA-CF499562735C}"/>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A95A-45F7-88EA-CF499562735C}"/>
              </c:ext>
            </c:extLst>
          </c:dPt>
          <c:dPt>
            <c:idx val="3"/>
            <c:bubble3D val="0"/>
            <c:spPr>
              <a:noFill/>
            </c:spPr>
            <c:extLst>
              <c:ext xmlns:c16="http://schemas.microsoft.com/office/drawing/2014/chart" uri="{C3380CC4-5D6E-409C-BE32-E72D297353CC}">
                <c16:uniqueId val="{00000007-A95A-45F7-88EA-CF499562735C}"/>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A95A-45F7-88EA-CF499562735C}"/>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A95A-45F7-88EA-CF499562735C}"/>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57394165991817"/>
          <c:y val="5.7806579487298594E-2"/>
          <c:w val="0.63764457232780469"/>
          <c:h val="0.85959755030621177"/>
        </c:manualLayout>
      </c:layout>
      <c:doughnutChart>
        <c:varyColors val="1"/>
        <c:ser>
          <c:idx val="0"/>
          <c:order val="0"/>
          <c:dPt>
            <c:idx val="0"/>
            <c:bubble3D val="0"/>
            <c:spPr>
              <a:solidFill>
                <a:srgbClr val="FFFF99"/>
              </a:solidFill>
              <a:scene3d>
                <a:camera prst="orthographicFront"/>
                <a:lightRig rig="threePt" dir="t"/>
              </a:scene3d>
              <a:sp3d>
                <a:bevelT/>
              </a:sp3d>
            </c:spPr>
            <c:extLst>
              <c:ext xmlns:c16="http://schemas.microsoft.com/office/drawing/2014/chart" uri="{C3380CC4-5D6E-409C-BE32-E72D297353CC}">
                <c16:uniqueId val="{00000001-B0AD-4346-A5C1-9FB15BF062EB}"/>
              </c:ext>
            </c:extLst>
          </c:dPt>
          <c:dPt>
            <c:idx val="1"/>
            <c:bubble3D val="0"/>
            <c:spPr>
              <a:solidFill>
                <a:srgbClr val="FFCC00"/>
              </a:solidFill>
              <a:scene3d>
                <a:camera prst="orthographicFront"/>
                <a:lightRig rig="threePt" dir="t"/>
              </a:scene3d>
              <a:sp3d>
                <a:bevelT/>
              </a:sp3d>
            </c:spPr>
            <c:extLst>
              <c:ext xmlns:c16="http://schemas.microsoft.com/office/drawing/2014/chart" uri="{C3380CC4-5D6E-409C-BE32-E72D297353CC}">
                <c16:uniqueId val="{00000003-B0AD-4346-A5C1-9FB15BF062EB}"/>
              </c:ext>
            </c:extLst>
          </c:dPt>
          <c:dPt>
            <c:idx val="2"/>
            <c:bubble3D val="0"/>
            <c:spPr>
              <a:solidFill>
                <a:srgbClr val="FF3300"/>
              </a:solidFill>
              <a:scene3d>
                <a:camera prst="orthographicFront"/>
                <a:lightRig rig="threePt" dir="t"/>
              </a:scene3d>
              <a:sp3d>
                <a:bevelT/>
              </a:sp3d>
            </c:spPr>
            <c:extLst>
              <c:ext xmlns:c16="http://schemas.microsoft.com/office/drawing/2014/chart" uri="{C3380CC4-5D6E-409C-BE32-E72D297353CC}">
                <c16:uniqueId val="{00000005-B0AD-4346-A5C1-9FB15BF062EB}"/>
              </c:ext>
            </c:extLst>
          </c:dPt>
          <c:dPt>
            <c:idx val="3"/>
            <c:bubble3D val="0"/>
            <c:spPr>
              <a:noFill/>
            </c:spPr>
            <c:extLst>
              <c:ext xmlns:c16="http://schemas.microsoft.com/office/drawing/2014/chart" uri="{C3380CC4-5D6E-409C-BE32-E72D297353CC}">
                <c16:uniqueId val="{00000007-B0AD-4346-A5C1-9FB15BF062EB}"/>
              </c:ext>
            </c:extLst>
          </c:dPt>
          <c:val>
            <c:numRef>
              <c:f>#REF!$F$4:$I$4</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#REF!$F$3:$I$3</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#REF!$F$3:$I$3</c15:sqref>
                        </c15:formulaRef>
                      </c:ext>
                    </c:extLst>
                  </c:multiLvlStrRef>
                </c15:cat>
              </c15:filteredCategoryTitle>
            </c:ext>
            <c:ext xmlns:c16="http://schemas.microsoft.com/office/drawing/2014/chart" uri="{C3380CC4-5D6E-409C-BE32-E72D297353CC}">
              <c16:uniqueId val="{00000008-B0AD-4346-A5C1-9FB15BF062EB}"/>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spPr>
            <a:ln w="28575">
              <a:solidFill>
                <a:schemeClr val="tx1"/>
              </a:solidFill>
            </a:ln>
          </c:spPr>
          <c:marker>
            <c:symbol val="none"/>
          </c:marker>
          <c:xVal>
            <c:numRef>
              <c:f>#REF!$J$4:$J$5</c:f>
            </c:numRef>
          </c:xVal>
          <c:yVal>
            <c:numRef>
              <c:f>#REF!$K$4:$K$5</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#REF!$J$3:$J$4</c15:sqref>
                        </c15:formulaRef>
                      </c:ext>
                    </c:extLst>
                    <c:strCache>
                      <c:ptCount val="1"/>
                      <c:pt idx="0">
                        <c:v>#REF!</c:v>
                      </c:pt>
                    </c:strCache>
                  </c:strRef>
                </c15:tx>
              </c15:filteredSeriesTitle>
            </c:ext>
            <c:ext xmlns:c16="http://schemas.microsoft.com/office/drawing/2014/chart" uri="{C3380CC4-5D6E-409C-BE32-E72D297353CC}">
              <c16:uniqueId val="{00000009-B0AD-4346-A5C1-9FB15BF062EB}"/>
            </c:ext>
          </c:extLst>
        </c:ser>
        <c:dLbls>
          <c:showLegendKey val="0"/>
          <c:showVal val="0"/>
          <c:showCatName val="0"/>
          <c:showSerName val="0"/>
          <c:showPercent val="0"/>
          <c:showBubbleSize val="0"/>
        </c:dLbls>
        <c:axId val="94177152"/>
        <c:axId val="94175616"/>
      </c:scatterChart>
      <c:valAx>
        <c:axId val="94175616"/>
        <c:scaling>
          <c:orientation val="minMax"/>
          <c:max val="1"/>
          <c:min val="0"/>
        </c:scaling>
        <c:delete val="1"/>
        <c:axPos val="r"/>
        <c:majorGridlines>
          <c:spPr>
            <a:ln>
              <a:solidFill>
                <a:sysClr val="window" lastClr="FFFFFF"/>
              </a:solidFill>
            </a:ln>
          </c:spPr>
        </c:majorGridlines>
        <c:numFmt formatCode="General" sourceLinked="1"/>
        <c:majorTickMark val="out"/>
        <c:minorTickMark val="none"/>
        <c:tickLblPos val="nextTo"/>
        <c:crossAx val="94177152"/>
        <c:crosses val="max"/>
        <c:crossBetween val="midCat"/>
      </c:valAx>
      <c:valAx>
        <c:axId val="94177152"/>
        <c:scaling>
          <c:orientation val="minMax"/>
          <c:max val="1"/>
          <c:min val="0"/>
        </c:scaling>
        <c:delete val="1"/>
        <c:axPos val="t"/>
        <c:majorGridlines>
          <c:spPr>
            <a:ln>
              <a:solidFill>
                <a:schemeClr val="bg1"/>
              </a:solidFill>
            </a:ln>
          </c:spPr>
        </c:majorGridlines>
        <c:numFmt formatCode="General" sourceLinked="1"/>
        <c:majorTickMark val="out"/>
        <c:minorTickMark val="none"/>
        <c:tickLblPos val="nextTo"/>
        <c:crossAx val="94175616"/>
        <c:crosses val="max"/>
        <c:crossBetween val="midCat"/>
      </c:valAx>
      <c:spPr>
        <a:noFill/>
        <a:ln w="25400">
          <a:noFill/>
        </a:ln>
        <a:scene3d>
          <a:camera prst="orthographicFront"/>
          <a:lightRig rig="threePt" dir="t"/>
        </a:scene3d>
        <a:sp3d>
          <a:bevelT/>
        </a:sp3d>
      </c:spPr>
    </c:plotArea>
    <c:plotVisOnly val="1"/>
    <c:dispBlanksAs val="gap"/>
    <c:showDLblsOverMax val="0"/>
  </c:chart>
  <c:spPr>
    <a:solidFill>
      <a:schemeClr val="bg1"/>
    </a:solidFill>
  </c:sp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s>
</file>

<file path=xl/drawings/_rels/drawing2.xml.rels><?xml version="1.0" encoding="UTF-8" standalone="yes"?>
<Relationships xmlns="http://schemas.openxmlformats.org/package/2006/relationships"><Relationship Id="rId26" Type="http://schemas.openxmlformats.org/officeDocument/2006/relationships/chart" Target="../charts/chart82.xml"/><Relationship Id="rId21" Type="http://schemas.openxmlformats.org/officeDocument/2006/relationships/chart" Target="../charts/chart77.xml"/><Relationship Id="rId42" Type="http://schemas.openxmlformats.org/officeDocument/2006/relationships/chart" Target="../charts/chart98.xml"/><Relationship Id="rId47" Type="http://schemas.openxmlformats.org/officeDocument/2006/relationships/chart" Target="../charts/chart103.xml"/><Relationship Id="rId63" Type="http://schemas.openxmlformats.org/officeDocument/2006/relationships/chart" Target="../charts/chart119.xml"/><Relationship Id="rId68" Type="http://schemas.openxmlformats.org/officeDocument/2006/relationships/chart" Target="../charts/chart124.xml"/><Relationship Id="rId84" Type="http://schemas.openxmlformats.org/officeDocument/2006/relationships/chart" Target="../charts/chart140.xml"/><Relationship Id="rId89" Type="http://schemas.openxmlformats.org/officeDocument/2006/relationships/chart" Target="../charts/chart145.xml"/><Relationship Id="rId16" Type="http://schemas.openxmlformats.org/officeDocument/2006/relationships/chart" Target="../charts/chart72.xml"/><Relationship Id="rId11" Type="http://schemas.openxmlformats.org/officeDocument/2006/relationships/chart" Target="../charts/chart67.xml"/><Relationship Id="rId32" Type="http://schemas.openxmlformats.org/officeDocument/2006/relationships/chart" Target="../charts/chart88.xml"/><Relationship Id="rId37" Type="http://schemas.openxmlformats.org/officeDocument/2006/relationships/chart" Target="../charts/chart93.xml"/><Relationship Id="rId53" Type="http://schemas.openxmlformats.org/officeDocument/2006/relationships/chart" Target="../charts/chart109.xml"/><Relationship Id="rId58" Type="http://schemas.openxmlformats.org/officeDocument/2006/relationships/chart" Target="../charts/chart114.xml"/><Relationship Id="rId74" Type="http://schemas.openxmlformats.org/officeDocument/2006/relationships/chart" Target="../charts/chart130.xml"/><Relationship Id="rId79" Type="http://schemas.openxmlformats.org/officeDocument/2006/relationships/chart" Target="../charts/chart135.xml"/><Relationship Id="rId102" Type="http://schemas.openxmlformats.org/officeDocument/2006/relationships/chart" Target="../charts/chart158.xml"/><Relationship Id="rId5" Type="http://schemas.openxmlformats.org/officeDocument/2006/relationships/chart" Target="../charts/chart61.xml"/><Relationship Id="rId90" Type="http://schemas.openxmlformats.org/officeDocument/2006/relationships/chart" Target="../charts/chart146.xml"/><Relationship Id="rId95" Type="http://schemas.openxmlformats.org/officeDocument/2006/relationships/chart" Target="../charts/chart151.xml"/><Relationship Id="rId22" Type="http://schemas.openxmlformats.org/officeDocument/2006/relationships/chart" Target="../charts/chart78.xml"/><Relationship Id="rId27" Type="http://schemas.openxmlformats.org/officeDocument/2006/relationships/chart" Target="../charts/chart83.xml"/><Relationship Id="rId43" Type="http://schemas.openxmlformats.org/officeDocument/2006/relationships/chart" Target="../charts/chart99.xml"/><Relationship Id="rId48" Type="http://schemas.openxmlformats.org/officeDocument/2006/relationships/chart" Target="../charts/chart104.xml"/><Relationship Id="rId64" Type="http://schemas.openxmlformats.org/officeDocument/2006/relationships/chart" Target="../charts/chart120.xml"/><Relationship Id="rId69" Type="http://schemas.openxmlformats.org/officeDocument/2006/relationships/chart" Target="../charts/chart125.xml"/><Relationship Id="rId80" Type="http://schemas.openxmlformats.org/officeDocument/2006/relationships/chart" Target="../charts/chart136.xml"/><Relationship Id="rId85" Type="http://schemas.openxmlformats.org/officeDocument/2006/relationships/chart" Target="../charts/chart141.xml"/><Relationship Id="rId12" Type="http://schemas.openxmlformats.org/officeDocument/2006/relationships/chart" Target="../charts/chart68.xml"/><Relationship Id="rId17" Type="http://schemas.openxmlformats.org/officeDocument/2006/relationships/chart" Target="../charts/chart73.xml"/><Relationship Id="rId25" Type="http://schemas.openxmlformats.org/officeDocument/2006/relationships/chart" Target="../charts/chart81.xml"/><Relationship Id="rId33" Type="http://schemas.openxmlformats.org/officeDocument/2006/relationships/chart" Target="../charts/chart89.xml"/><Relationship Id="rId38" Type="http://schemas.openxmlformats.org/officeDocument/2006/relationships/chart" Target="../charts/chart94.xml"/><Relationship Id="rId46" Type="http://schemas.openxmlformats.org/officeDocument/2006/relationships/chart" Target="../charts/chart102.xml"/><Relationship Id="rId59" Type="http://schemas.openxmlformats.org/officeDocument/2006/relationships/chart" Target="../charts/chart115.xml"/><Relationship Id="rId67" Type="http://schemas.openxmlformats.org/officeDocument/2006/relationships/chart" Target="../charts/chart123.xml"/><Relationship Id="rId103" Type="http://schemas.openxmlformats.org/officeDocument/2006/relationships/chart" Target="../charts/chart159.xml"/><Relationship Id="rId20" Type="http://schemas.openxmlformats.org/officeDocument/2006/relationships/chart" Target="../charts/chart76.xml"/><Relationship Id="rId41" Type="http://schemas.openxmlformats.org/officeDocument/2006/relationships/chart" Target="../charts/chart97.xml"/><Relationship Id="rId54" Type="http://schemas.openxmlformats.org/officeDocument/2006/relationships/chart" Target="../charts/chart110.xml"/><Relationship Id="rId62" Type="http://schemas.openxmlformats.org/officeDocument/2006/relationships/chart" Target="../charts/chart118.xml"/><Relationship Id="rId70" Type="http://schemas.openxmlformats.org/officeDocument/2006/relationships/chart" Target="../charts/chart126.xml"/><Relationship Id="rId75" Type="http://schemas.openxmlformats.org/officeDocument/2006/relationships/chart" Target="../charts/chart131.xml"/><Relationship Id="rId83" Type="http://schemas.openxmlformats.org/officeDocument/2006/relationships/chart" Target="../charts/chart139.xml"/><Relationship Id="rId88" Type="http://schemas.openxmlformats.org/officeDocument/2006/relationships/chart" Target="../charts/chart144.xml"/><Relationship Id="rId91" Type="http://schemas.openxmlformats.org/officeDocument/2006/relationships/chart" Target="../charts/chart147.xml"/><Relationship Id="rId96" Type="http://schemas.openxmlformats.org/officeDocument/2006/relationships/chart" Target="../charts/chart152.xml"/><Relationship Id="rId1" Type="http://schemas.openxmlformats.org/officeDocument/2006/relationships/chart" Target="../charts/chart57.xml"/><Relationship Id="rId6" Type="http://schemas.openxmlformats.org/officeDocument/2006/relationships/chart" Target="../charts/chart62.xml"/><Relationship Id="rId15" Type="http://schemas.openxmlformats.org/officeDocument/2006/relationships/chart" Target="../charts/chart71.xml"/><Relationship Id="rId23" Type="http://schemas.openxmlformats.org/officeDocument/2006/relationships/chart" Target="../charts/chart79.xml"/><Relationship Id="rId28" Type="http://schemas.openxmlformats.org/officeDocument/2006/relationships/chart" Target="../charts/chart84.xml"/><Relationship Id="rId36" Type="http://schemas.openxmlformats.org/officeDocument/2006/relationships/chart" Target="../charts/chart92.xml"/><Relationship Id="rId49" Type="http://schemas.openxmlformats.org/officeDocument/2006/relationships/chart" Target="../charts/chart105.xml"/><Relationship Id="rId57" Type="http://schemas.openxmlformats.org/officeDocument/2006/relationships/chart" Target="../charts/chart113.xml"/><Relationship Id="rId10" Type="http://schemas.openxmlformats.org/officeDocument/2006/relationships/chart" Target="../charts/chart66.xml"/><Relationship Id="rId31" Type="http://schemas.openxmlformats.org/officeDocument/2006/relationships/chart" Target="../charts/chart87.xml"/><Relationship Id="rId44" Type="http://schemas.openxmlformats.org/officeDocument/2006/relationships/chart" Target="../charts/chart100.xml"/><Relationship Id="rId52" Type="http://schemas.openxmlformats.org/officeDocument/2006/relationships/chart" Target="../charts/chart108.xml"/><Relationship Id="rId60" Type="http://schemas.openxmlformats.org/officeDocument/2006/relationships/chart" Target="../charts/chart116.xml"/><Relationship Id="rId65" Type="http://schemas.openxmlformats.org/officeDocument/2006/relationships/chart" Target="../charts/chart121.xml"/><Relationship Id="rId73" Type="http://schemas.openxmlformats.org/officeDocument/2006/relationships/chart" Target="../charts/chart129.xml"/><Relationship Id="rId78" Type="http://schemas.openxmlformats.org/officeDocument/2006/relationships/chart" Target="../charts/chart134.xml"/><Relationship Id="rId81" Type="http://schemas.openxmlformats.org/officeDocument/2006/relationships/chart" Target="../charts/chart137.xml"/><Relationship Id="rId86" Type="http://schemas.openxmlformats.org/officeDocument/2006/relationships/chart" Target="../charts/chart142.xml"/><Relationship Id="rId94" Type="http://schemas.openxmlformats.org/officeDocument/2006/relationships/chart" Target="../charts/chart150.xml"/><Relationship Id="rId99" Type="http://schemas.openxmlformats.org/officeDocument/2006/relationships/chart" Target="../charts/chart155.xml"/><Relationship Id="rId101" Type="http://schemas.openxmlformats.org/officeDocument/2006/relationships/chart" Target="../charts/chart157.xml"/><Relationship Id="rId4" Type="http://schemas.openxmlformats.org/officeDocument/2006/relationships/chart" Target="../charts/chart60.xml"/><Relationship Id="rId9" Type="http://schemas.openxmlformats.org/officeDocument/2006/relationships/chart" Target="../charts/chart65.xml"/><Relationship Id="rId13" Type="http://schemas.openxmlformats.org/officeDocument/2006/relationships/chart" Target="../charts/chart69.xml"/><Relationship Id="rId18" Type="http://schemas.openxmlformats.org/officeDocument/2006/relationships/chart" Target="../charts/chart74.xml"/><Relationship Id="rId39" Type="http://schemas.openxmlformats.org/officeDocument/2006/relationships/chart" Target="../charts/chart95.xml"/><Relationship Id="rId34" Type="http://schemas.openxmlformats.org/officeDocument/2006/relationships/chart" Target="../charts/chart90.xml"/><Relationship Id="rId50" Type="http://schemas.openxmlformats.org/officeDocument/2006/relationships/chart" Target="../charts/chart106.xml"/><Relationship Id="rId55" Type="http://schemas.openxmlformats.org/officeDocument/2006/relationships/chart" Target="../charts/chart111.xml"/><Relationship Id="rId76" Type="http://schemas.openxmlformats.org/officeDocument/2006/relationships/chart" Target="../charts/chart132.xml"/><Relationship Id="rId97" Type="http://schemas.openxmlformats.org/officeDocument/2006/relationships/chart" Target="../charts/chart153.xml"/><Relationship Id="rId104" Type="http://schemas.openxmlformats.org/officeDocument/2006/relationships/chart" Target="../charts/chart160.xml"/><Relationship Id="rId7" Type="http://schemas.openxmlformats.org/officeDocument/2006/relationships/chart" Target="../charts/chart63.xml"/><Relationship Id="rId71" Type="http://schemas.openxmlformats.org/officeDocument/2006/relationships/chart" Target="../charts/chart127.xml"/><Relationship Id="rId92" Type="http://schemas.openxmlformats.org/officeDocument/2006/relationships/chart" Target="../charts/chart148.xml"/><Relationship Id="rId2" Type="http://schemas.openxmlformats.org/officeDocument/2006/relationships/chart" Target="../charts/chart58.xml"/><Relationship Id="rId29" Type="http://schemas.openxmlformats.org/officeDocument/2006/relationships/chart" Target="../charts/chart85.xml"/><Relationship Id="rId24" Type="http://schemas.openxmlformats.org/officeDocument/2006/relationships/chart" Target="../charts/chart80.xml"/><Relationship Id="rId40" Type="http://schemas.openxmlformats.org/officeDocument/2006/relationships/chart" Target="../charts/chart96.xml"/><Relationship Id="rId45" Type="http://schemas.openxmlformats.org/officeDocument/2006/relationships/chart" Target="../charts/chart101.xml"/><Relationship Id="rId66" Type="http://schemas.openxmlformats.org/officeDocument/2006/relationships/chart" Target="../charts/chart122.xml"/><Relationship Id="rId87" Type="http://schemas.openxmlformats.org/officeDocument/2006/relationships/chart" Target="../charts/chart143.xml"/><Relationship Id="rId61" Type="http://schemas.openxmlformats.org/officeDocument/2006/relationships/chart" Target="../charts/chart117.xml"/><Relationship Id="rId82" Type="http://schemas.openxmlformats.org/officeDocument/2006/relationships/chart" Target="../charts/chart138.xml"/><Relationship Id="rId19" Type="http://schemas.openxmlformats.org/officeDocument/2006/relationships/chart" Target="../charts/chart75.xml"/><Relationship Id="rId14" Type="http://schemas.openxmlformats.org/officeDocument/2006/relationships/chart" Target="../charts/chart70.xml"/><Relationship Id="rId30" Type="http://schemas.openxmlformats.org/officeDocument/2006/relationships/chart" Target="../charts/chart86.xml"/><Relationship Id="rId35" Type="http://schemas.openxmlformats.org/officeDocument/2006/relationships/chart" Target="../charts/chart91.xml"/><Relationship Id="rId56" Type="http://schemas.openxmlformats.org/officeDocument/2006/relationships/chart" Target="../charts/chart112.xml"/><Relationship Id="rId77" Type="http://schemas.openxmlformats.org/officeDocument/2006/relationships/chart" Target="../charts/chart133.xml"/><Relationship Id="rId100" Type="http://schemas.openxmlformats.org/officeDocument/2006/relationships/chart" Target="../charts/chart156.xml"/><Relationship Id="rId8" Type="http://schemas.openxmlformats.org/officeDocument/2006/relationships/chart" Target="../charts/chart64.xml"/><Relationship Id="rId51" Type="http://schemas.openxmlformats.org/officeDocument/2006/relationships/chart" Target="../charts/chart107.xml"/><Relationship Id="rId72" Type="http://schemas.openxmlformats.org/officeDocument/2006/relationships/chart" Target="../charts/chart128.xml"/><Relationship Id="rId93" Type="http://schemas.openxmlformats.org/officeDocument/2006/relationships/chart" Target="../charts/chart149.xml"/><Relationship Id="rId98" Type="http://schemas.openxmlformats.org/officeDocument/2006/relationships/chart" Target="../charts/chart154.xml"/><Relationship Id="rId3" Type="http://schemas.openxmlformats.org/officeDocument/2006/relationships/chart" Target="../charts/chart5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68.xml"/><Relationship Id="rId13" Type="http://schemas.openxmlformats.org/officeDocument/2006/relationships/chart" Target="../charts/chart173.xml"/><Relationship Id="rId3" Type="http://schemas.openxmlformats.org/officeDocument/2006/relationships/chart" Target="../charts/chart163.xml"/><Relationship Id="rId7" Type="http://schemas.openxmlformats.org/officeDocument/2006/relationships/chart" Target="../charts/chart167.xml"/><Relationship Id="rId12" Type="http://schemas.openxmlformats.org/officeDocument/2006/relationships/chart" Target="../charts/chart172.xml"/><Relationship Id="rId2" Type="http://schemas.openxmlformats.org/officeDocument/2006/relationships/chart" Target="../charts/chart162.xml"/><Relationship Id="rId1" Type="http://schemas.openxmlformats.org/officeDocument/2006/relationships/chart" Target="../charts/chart161.xml"/><Relationship Id="rId6" Type="http://schemas.openxmlformats.org/officeDocument/2006/relationships/chart" Target="../charts/chart166.xml"/><Relationship Id="rId11" Type="http://schemas.openxmlformats.org/officeDocument/2006/relationships/chart" Target="../charts/chart171.xml"/><Relationship Id="rId5" Type="http://schemas.openxmlformats.org/officeDocument/2006/relationships/chart" Target="../charts/chart165.xml"/><Relationship Id="rId10" Type="http://schemas.openxmlformats.org/officeDocument/2006/relationships/chart" Target="../charts/chart170.xml"/><Relationship Id="rId4" Type="http://schemas.openxmlformats.org/officeDocument/2006/relationships/chart" Target="../charts/chart164.xml"/><Relationship Id="rId9" Type="http://schemas.openxmlformats.org/officeDocument/2006/relationships/chart" Target="../charts/chart16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76.xml"/><Relationship Id="rId2" Type="http://schemas.openxmlformats.org/officeDocument/2006/relationships/chart" Target="../charts/chart175.xml"/><Relationship Id="rId1" Type="http://schemas.openxmlformats.org/officeDocument/2006/relationships/chart" Target="../charts/chart174.xml"/><Relationship Id="rId6" Type="http://schemas.openxmlformats.org/officeDocument/2006/relationships/chart" Target="../charts/chart179.xml"/><Relationship Id="rId5" Type="http://schemas.openxmlformats.org/officeDocument/2006/relationships/chart" Target="../charts/chart178.xml"/><Relationship Id="rId4" Type="http://schemas.openxmlformats.org/officeDocument/2006/relationships/chart" Target="../charts/chart17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82.xml"/><Relationship Id="rId2" Type="http://schemas.openxmlformats.org/officeDocument/2006/relationships/chart" Target="../charts/chart181.xml"/><Relationship Id="rId1" Type="http://schemas.openxmlformats.org/officeDocument/2006/relationships/chart" Target="../charts/chart180.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90.xml"/><Relationship Id="rId13" Type="http://schemas.openxmlformats.org/officeDocument/2006/relationships/chart" Target="../charts/chart195.xml"/><Relationship Id="rId18" Type="http://schemas.openxmlformats.org/officeDocument/2006/relationships/chart" Target="../charts/chart200.xml"/><Relationship Id="rId26" Type="http://schemas.openxmlformats.org/officeDocument/2006/relationships/chart" Target="../charts/chart208.xml"/><Relationship Id="rId3" Type="http://schemas.openxmlformats.org/officeDocument/2006/relationships/chart" Target="../charts/chart185.xml"/><Relationship Id="rId21" Type="http://schemas.openxmlformats.org/officeDocument/2006/relationships/chart" Target="../charts/chart203.xml"/><Relationship Id="rId7" Type="http://schemas.openxmlformats.org/officeDocument/2006/relationships/chart" Target="../charts/chart189.xml"/><Relationship Id="rId12" Type="http://schemas.openxmlformats.org/officeDocument/2006/relationships/chart" Target="../charts/chart194.xml"/><Relationship Id="rId17" Type="http://schemas.openxmlformats.org/officeDocument/2006/relationships/chart" Target="../charts/chart199.xml"/><Relationship Id="rId25" Type="http://schemas.openxmlformats.org/officeDocument/2006/relationships/chart" Target="../charts/chart207.xml"/><Relationship Id="rId2" Type="http://schemas.openxmlformats.org/officeDocument/2006/relationships/chart" Target="../charts/chart184.xml"/><Relationship Id="rId16" Type="http://schemas.openxmlformats.org/officeDocument/2006/relationships/chart" Target="../charts/chart198.xml"/><Relationship Id="rId20" Type="http://schemas.openxmlformats.org/officeDocument/2006/relationships/chart" Target="../charts/chart202.xml"/><Relationship Id="rId29" Type="http://schemas.openxmlformats.org/officeDocument/2006/relationships/chart" Target="../charts/chart211.xml"/><Relationship Id="rId1" Type="http://schemas.openxmlformats.org/officeDocument/2006/relationships/chart" Target="../charts/chart183.xml"/><Relationship Id="rId6" Type="http://schemas.openxmlformats.org/officeDocument/2006/relationships/chart" Target="../charts/chart188.xml"/><Relationship Id="rId11" Type="http://schemas.openxmlformats.org/officeDocument/2006/relationships/chart" Target="../charts/chart193.xml"/><Relationship Id="rId24" Type="http://schemas.openxmlformats.org/officeDocument/2006/relationships/chart" Target="../charts/chart206.xml"/><Relationship Id="rId32" Type="http://schemas.openxmlformats.org/officeDocument/2006/relationships/chart" Target="../charts/chart214.xml"/><Relationship Id="rId5" Type="http://schemas.openxmlformats.org/officeDocument/2006/relationships/chart" Target="../charts/chart187.xml"/><Relationship Id="rId15" Type="http://schemas.openxmlformats.org/officeDocument/2006/relationships/chart" Target="../charts/chart197.xml"/><Relationship Id="rId23" Type="http://schemas.openxmlformats.org/officeDocument/2006/relationships/chart" Target="../charts/chart205.xml"/><Relationship Id="rId28" Type="http://schemas.openxmlformats.org/officeDocument/2006/relationships/chart" Target="../charts/chart210.xml"/><Relationship Id="rId10" Type="http://schemas.openxmlformats.org/officeDocument/2006/relationships/chart" Target="../charts/chart192.xml"/><Relationship Id="rId19" Type="http://schemas.openxmlformats.org/officeDocument/2006/relationships/chart" Target="../charts/chart201.xml"/><Relationship Id="rId31" Type="http://schemas.openxmlformats.org/officeDocument/2006/relationships/chart" Target="../charts/chart213.xml"/><Relationship Id="rId4" Type="http://schemas.openxmlformats.org/officeDocument/2006/relationships/chart" Target="../charts/chart186.xml"/><Relationship Id="rId9" Type="http://schemas.openxmlformats.org/officeDocument/2006/relationships/chart" Target="../charts/chart191.xml"/><Relationship Id="rId14" Type="http://schemas.openxmlformats.org/officeDocument/2006/relationships/chart" Target="../charts/chart196.xml"/><Relationship Id="rId22" Type="http://schemas.openxmlformats.org/officeDocument/2006/relationships/chart" Target="../charts/chart204.xml"/><Relationship Id="rId27" Type="http://schemas.openxmlformats.org/officeDocument/2006/relationships/chart" Target="../charts/chart209.xml"/><Relationship Id="rId30" Type="http://schemas.openxmlformats.org/officeDocument/2006/relationships/chart" Target="../charts/chart212.xml"/></Relationships>
</file>

<file path=xl/drawings/drawing1.xml><?xml version="1.0" encoding="utf-8"?>
<xdr:wsDr xmlns:xdr="http://schemas.openxmlformats.org/drawingml/2006/spreadsheetDrawing" xmlns:a="http://schemas.openxmlformats.org/drawingml/2006/main">
  <xdr:twoCellAnchor>
    <xdr:from>
      <xdr:col>17</xdr:col>
      <xdr:colOff>0</xdr:colOff>
      <xdr:row>7</xdr:row>
      <xdr:rowOff>7619</xdr:rowOff>
    </xdr:from>
    <xdr:to>
      <xdr:col>17</xdr:col>
      <xdr:colOff>3810</xdr:colOff>
      <xdr:row>7</xdr:row>
      <xdr:rowOff>826768</xdr:rowOff>
    </xdr:to>
    <xdr:graphicFrame macro="">
      <xdr:nvGraphicFramePr>
        <xdr:cNvPr id="15" name="Grafico 14">
          <a:extLst>
            <a:ext uri="{FF2B5EF4-FFF2-40B4-BE49-F238E27FC236}">
              <a16:creationId xmlns:a16="http://schemas.microsoft.com/office/drawing/2014/main" id="{27683C93-8B45-4E9F-9BE7-6C18054BD9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7</xdr:row>
      <xdr:rowOff>7619</xdr:rowOff>
    </xdr:from>
    <xdr:to>
      <xdr:col>17</xdr:col>
      <xdr:colOff>3810</xdr:colOff>
      <xdr:row>16</xdr:row>
      <xdr:rowOff>66675</xdr:rowOff>
    </xdr:to>
    <xdr:graphicFrame macro="">
      <xdr:nvGraphicFramePr>
        <xdr:cNvPr id="16" name="Grafico 15">
          <a:extLst>
            <a:ext uri="{FF2B5EF4-FFF2-40B4-BE49-F238E27FC236}">
              <a16:creationId xmlns:a16="http://schemas.microsoft.com/office/drawing/2014/main" id="{44BFFDA8-A7F5-4A95-8153-7922D9BFA5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9</xdr:row>
      <xdr:rowOff>7619</xdr:rowOff>
    </xdr:from>
    <xdr:to>
      <xdr:col>17</xdr:col>
      <xdr:colOff>3810</xdr:colOff>
      <xdr:row>9</xdr:row>
      <xdr:rowOff>826768</xdr:rowOff>
    </xdr:to>
    <xdr:graphicFrame macro="">
      <xdr:nvGraphicFramePr>
        <xdr:cNvPr id="17" name="Grafico 16">
          <a:extLst>
            <a:ext uri="{FF2B5EF4-FFF2-40B4-BE49-F238E27FC236}">
              <a16:creationId xmlns:a16="http://schemas.microsoft.com/office/drawing/2014/main" id="{4B55FDFA-7D99-4109-8C90-324BF18D1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9</xdr:row>
      <xdr:rowOff>7619</xdr:rowOff>
    </xdr:from>
    <xdr:to>
      <xdr:col>17</xdr:col>
      <xdr:colOff>3810</xdr:colOff>
      <xdr:row>9</xdr:row>
      <xdr:rowOff>826768</xdr:rowOff>
    </xdr:to>
    <xdr:graphicFrame macro="">
      <xdr:nvGraphicFramePr>
        <xdr:cNvPr id="18" name="Grafico 17">
          <a:extLst>
            <a:ext uri="{FF2B5EF4-FFF2-40B4-BE49-F238E27FC236}">
              <a16:creationId xmlns:a16="http://schemas.microsoft.com/office/drawing/2014/main" id="{D1B2BECE-36D5-4189-88A4-0E1F9BEECA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0</xdr:colOff>
      <xdr:row>9</xdr:row>
      <xdr:rowOff>7619</xdr:rowOff>
    </xdr:from>
    <xdr:to>
      <xdr:col>17</xdr:col>
      <xdr:colOff>3810</xdr:colOff>
      <xdr:row>9</xdr:row>
      <xdr:rowOff>826768</xdr:rowOff>
    </xdr:to>
    <xdr:graphicFrame macro="">
      <xdr:nvGraphicFramePr>
        <xdr:cNvPr id="19" name="Grafico 18">
          <a:extLst>
            <a:ext uri="{FF2B5EF4-FFF2-40B4-BE49-F238E27FC236}">
              <a16:creationId xmlns:a16="http://schemas.microsoft.com/office/drawing/2014/main" id="{2BDDE802-6A1C-4F54-964E-9F486AE37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0</xdr:colOff>
      <xdr:row>8</xdr:row>
      <xdr:rowOff>7619</xdr:rowOff>
    </xdr:from>
    <xdr:to>
      <xdr:col>17</xdr:col>
      <xdr:colOff>3810</xdr:colOff>
      <xdr:row>8</xdr:row>
      <xdr:rowOff>826768</xdr:rowOff>
    </xdr:to>
    <xdr:graphicFrame macro="">
      <xdr:nvGraphicFramePr>
        <xdr:cNvPr id="20" name="Grafico 19">
          <a:extLst>
            <a:ext uri="{FF2B5EF4-FFF2-40B4-BE49-F238E27FC236}">
              <a16:creationId xmlns:a16="http://schemas.microsoft.com/office/drawing/2014/main" id="{A0E4B61E-B585-4B16-8D88-40A8783A32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0</xdr:colOff>
      <xdr:row>9</xdr:row>
      <xdr:rowOff>7619</xdr:rowOff>
    </xdr:from>
    <xdr:to>
      <xdr:col>17</xdr:col>
      <xdr:colOff>3810</xdr:colOff>
      <xdr:row>9</xdr:row>
      <xdr:rowOff>826768</xdr:rowOff>
    </xdr:to>
    <xdr:graphicFrame macro="">
      <xdr:nvGraphicFramePr>
        <xdr:cNvPr id="21" name="Grafico 20">
          <a:extLst>
            <a:ext uri="{FF2B5EF4-FFF2-40B4-BE49-F238E27FC236}">
              <a16:creationId xmlns:a16="http://schemas.microsoft.com/office/drawing/2014/main" id="{126C68EB-305E-46F1-95C7-A0A05C2A61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0</xdr:colOff>
      <xdr:row>10</xdr:row>
      <xdr:rowOff>7619</xdr:rowOff>
    </xdr:from>
    <xdr:to>
      <xdr:col>17</xdr:col>
      <xdr:colOff>3810</xdr:colOff>
      <xdr:row>10</xdr:row>
      <xdr:rowOff>826768</xdr:rowOff>
    </xdr:to>
    <xdr:graphicFrame macro="">
      <xdr:nvGraphicFramePr>
        <xdr:cNvPr id="22" name="Grafico 21">
          <a:extLst>
            <a:ext uri="{FF2B5EF4-FFF2-40B4-BE49-F238E27FC236}">
              <a16:creationId xmlns:a16="http://schemas.microsoft.com/office/drawing/2014/main" id="{A8B2AD02-7745-4680-B8BA-79B55ECBB3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11</xdr:row>
      <xdr:rowOff>7619</xdr:rowOff>
    </xdr:from>
    <xdr:to>
      <xdr:col>17</xdr:col>
      <xdr:colOff>3810</xdr:colOff>
      <xdr:row>11</xdr:row>
      <xdr:rowOff>826768</xdr:rowOff>
    </xdr:to>
    <xdr:graphicFrame macro="">
      <xdr:nvGraphicFramePr>
        <xdr:cNvPr id="23" name="Grafico 22">
          <a:extLst>
            <a:ext uri="{FF2B5EF4-FFF2-40B4-BE49-F238E27FC236}">
              <a16:creationId xmlns:a16="http://schemas.microsoft.com/office/drawing/2014/main" id="{89BE370C-FC11-4AAA-A847-E2ADBDCEEA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0</xdr:colOff>
      <xdr:row>12</xdr:row>
      <xdr:rowOff>7619</xdr:rowOff>
    </xdr:from>
    <xdr:to>
      <xdr:col>17</xdr:col>
      <xdr:colOff>3810</xdr:colOff>
      <xdr:row>12</xdr:row>
      <xdr:rowOff>826768</xdr:rowOff>
    </xdr:to>
    <xdr:graphicFrame macro="">
      <xdr:nvGraphicFramePr>
        <xdr:cNvPr id="24" name="Grafico 23">
          <a:extLst>
            <a:ext uri="{FF2B5EF4-FFF2-40B4-BE49-F238E27FC236}">
              <a16:creationId xmlns:a16="http://schemas.microsoft.com/office/drawing/2014/main" id="{C88822FE-E67F-45A4-8181-D94660FF06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13</xdr:row>
      <xdr:rowOff>7619</xdr:rowOff>
    </xdr:from>
    <xdr:to>
      <xdr:col>17</xdr:col>
      <xdr:colOff>3810</xdr:colOff>
      <xdr:row>13</xdr:row>
      <xdr:rowOff>826768</xdr:rowOff>
    </xdr:to>
    <xdr:graphicFrame macro="">
      <xdr:nvGraphicFramePr>
        <xdr:cNvPr id="25" name="Grafico 24">
          <a:extLst>
            <a:ext uri="{FF2B5EF4-FFF2-40B4-BE49-F238E27FC236}">
              <a16:creationId xmlns:a16="http://schemas.microsoft.com/office/drawing/2014/main" id="{B21ACC89-878C-42F0-85C6-AE852313C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14</xdr:row>
      <xdr:rowOff>7619</xdr:rowOff>
    </xdr:from>
    <xdr:to>
      <xdr:col>17</xdr:col>
      <xdr:colOff>3810</xdr:colOff>
      <xdr:row>14</xdr:row>
      <xdr:rowOff>826768</xdr:rowOff>
    </xdr:to>
    <xdr:graphicFrame macro="">
      <xdr:nvGraphicFramePr>
        <xdr:cNvPr id="26" name="Grafico 25">
          <a:extLst>
            <a:ext uri="{FF2B5EF4-FFF2-40B4-BE49-F238E27FC236}">
              <a16:creationId xmlns:a16="http://schemas.microsoft.com/office/drawing/2014/main" id="{E9DF4F8A-0D95-45AC-931B-67E477266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0</xdr:colOff>
      <xdr:row>15</xdr:row>
      <xdr:rowOff>7619</xdr:rowOff>
    </xdr:from>
    <xdr:to>
      <xdr:col>17</xdr:col>
      <xdr:colOff>3810</xdr:colOff>
      <xdr:row>15</xdr:row>
      <xdr:rowOff>826768</xdr:rowOff>
    </xdr:to>
    <xdr:graphicFrame macro="">
      <xdr:nvGraphicFramePr>
        <xdr:cNvPr id="27" name="Grafico 26">
          <a:extLst>
            <a:ext uri="{FF2B5EF4-FFF2-40B4-BE49-F238E27FC236}">
              <a16:creationId xmlns:a16="http://schemas.microsoft.com/office/drawing/2014/main" id="{271734D6-D553-4017-A566-8E209AD36C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0</xdr:colOff>
      <xdr:row>20</xdr:row>
      <xdr:rowOff>7619</xdr:rowOff>
    </xdr:from>
    <xdr:to>
      <xdr:col>17</xdr:col>
      <xdr:colOff>3810</xdr:colOff>
      <xdr:row>20</xdr:row>
      <xdr:rowOff>826768</xdr:rowOff>
    </xdr:to>
    <xdr:graphicFrame macro="">
      <xdr:nvGraphicFramePr>
        <xdr:cNvPr id="34" name="Grafico 33">
          <a:extLst>
            <a:ext uri="{FF2B5EF4-FFF2-40B4-BE49-F238E27FC236}">
              <a16:creationId xmlns:a16="http://schemas.microsoft.com/office/drawing/2014/main" id="{5E57BFD6-FBC2-4DA2-9999-0D2D5FB381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0</xdr:colOff>
      <xdr:row>20</xdr:row>
      <xdr:rowOff>7619</xdr:rowOff>
    </xdr:from>
    <xdr:to>
      <xdr:col>17</xdr:col>
      <xdr:colOff>3810</xdr:colOff>
      <xdr:row>20</xdr:row>
      <xdr:rowOff>826768</xdr:rowOff>
    </xdr:to>
    <xdr:graphicFrame macro="">
      <xdr:nvGraphicFramePr>
        <xdr:cNvPr id="35" name="Grafico 34">
          <a:extLst>
            <a:ext uri="{FF2B5EF4-FFF2-40B4-BE49-F238E27FC236}">
              <a16:creationId xmlns:a16="http://schemas.microsoft.com/office/drawing/2014/main" id="{8470BCB7-FC8E-4E32-866F-7053C2607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0</xdr:colOff>
      <xdr:row>20</xdr:row>
      <xdr:rowOff>7619</xdr:rowOff>
    </xdr:from>
    <xdr:to>
      <xdr:col>17</xdr:col>
      <xdr:colOff>3810</xdr:colOff>
      <xdr:row>20</xdr:row>
      <xdr:rowOff>826768</xdr:rowOff>
    </xdr:to>
    <xdr:graphicFrame macro="">
      <xdr:nvGraphicFramePr>
        <xdr:cNvPr id="36" name="Grafico 35">
          <a:extLst>
            <a:ext uri="{FF2B5EF4-FFF2-40B4-BE49-F238E27FC236}">
              <a16:creationId xmlns:a16="http://schemas.microsoft.com/office/drawing/2014/main" id="{E5A7EABD-C02C-44F0-8177-E128B6DF5C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0</xdr:colOff>
      <xdr:row>25</xdr:row>
      <xdr:rowOff>7619</xdr:rowOff>
    </xdr:from>
    <xdr:to>
      <xdr:col>17</xdr:col>
      <xdr:colOff>3810</xdr:colOff>
      <xdr:row>25</xdr:row>
      <xdr:rowOff>826768</xdr:rowOff>
    </xdr:to>
    <xdr:graphicFrame macro="">
      <xdr:nvGraphicFramePr>
        <xdr:cNvPr id="37" name="Grafico 36">
          <a:extLst>
            <a:ext uri="{FF2B5EF4-FFF2-40B4-BE49-F238E27FC236}">
              <a16:creationId xmlns:a16="http://schemas.microsoft.com/office/drawing/2014/main" id="{CB34A3BF-9B68-4BD0-A9AB-4D2FA645ED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25</xdr:row>
      <xdr:rowOff>7619</xdr:rowOff>
    </xdr:from>
    <xdr:to>
      <xdr:col>17</xdr:col>
      <xdr:colOff>3810</xdr:colOff>
      <xdr:row>25</xdr:row>
      <xdr:rowOff>826768</xdr:rowOff>
    </xdr:to>
    <xdr:graphicFrame macro="">
      <xdr:nvGraphicFramePr>
        <xdr:cNvPr id="38" name="Grafico 37">
          <a:extLst>
            <a:ext uri="{FF2B5EF4-FFF2-40B4-BE49-F238E27FC236}">
              <a16:creationId xmlns:a16="http://schemas.microsoft.com/office/drawing/2014/main" id="{A6C9966D-46AC-470F-A5A9-6B43D3D96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0</xdr:colOff>
      <xdr:row>25</xdr:row>
      <xdr:rowOff>7619</xdr:rowOff>
    </xdr:from>
    <xdr:to>
      <xdr:col>17</xdr:col>
      <xdr:colOff>3810</xdr:colOff>
      <xdr:row>25</xdr:row>
      <xdr:rowOff>826768</xdr:rowOff>
    </xdr:to>
    <xdr:graphicFrame macro="">
      <xdr:nvGraphicFramePr>
        <xdr:cNvPr id="39" name="Grafico 38">
          <a:extLst>
            <a:ext uri="{FF2B5EF4-FFF2-40B4-BE49-F238E27FC236}">
              <a16:creationId xmlns:a16="http://schemas.microsoft.com/office/drawing/2014/main" id="{C964CB46-6FC6-4A0A-82F7-66F1BD0728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0</xdr:colOff>
      <xdr:row>35</xdr:row>
      <xdr:rowOff>7619</xdr:rowOff>
    </xdr:from>
    <xdr:to>
      <xdr:col>17</xdr:col>
      <xdr:colOff>3810</xdr:colOff>
      <xdr:row>35</xdr:row>
      <xdr:rowOff>826768</xdr:rowOff>
    </xdr:to>
    <xdr:graphicFrame macro="">
      <xdr:nvGraphicFramePr>
        <xdr:cNvPr id="43" name="Grafico 42">
          <a:extLst>
            <a:ext uri="{FF2B5EF4-FFF2-40B4-BE49-F238E27FC236}">
              <a16:creationId xmlns:a16="http://schemas.microsoft.com/office/drawing/2014/main" id="{35654B5C-BFE5-469B-8F14-E7909214C9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0</xdr:colOff>
      <xdr:row>35</xdr:row>
      <xdr:rowOff>7619</xdr:rowOff>
    </xdr:from>
    <xdr:to>
      <xdr:col>17</xdr:col>
      <xdr:colOff>3810</xdr:colOff>
      <xdr:row>35</xdr:row>
      <xdr:rowOff>826768</xdr:rowOff>
    </xdr:to>
    <xdr:graphicFrame macro="">
      <xdr:nvGraphicFramePr>
        <xdr:cNvPr id="44" name="Grafico 43">
          <a:extLst>
            <a:ext uri="{FF2B5EF4-FFF2-40B4-BE49-F238E27FC236}">
              <a16:creationId xmlns:a16="http://schemas.microsoft.com/office/drawing/2014/main" id="{FFDD4632-2619-45A4-8363-8BD4D9F7F9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35</xdr:row>
      <xdr:rowOff>7619</xdr:rowOff>
    </xdr:from>
    <xdr:to>
      <xdr:col>17</xdr:col>
      <xdr:colOff>3810</xdr:colOff>
      <xdr:row>35</xdr:row>
      <xdr:rowOff>826768</xdr:rowOff>
    </xdr:to>
    <xdr:graphicFrame macro="">
      <xdr:nvGraphicFramePr>
        <xdr:cNvPr id="45" name="Grafico 44">
          <a:extLst>
            <a:ext uri="{FF2B5EF4-FFF2-40B4-BE49-F238E27FC236}">
              <a16:creationId xmlns:a16="http://schemas.microsoft.com/office/drawing/2014/main" id="{F65827E9-F765-4B45-A2A5-DBEEC1D9F5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41</xdr:row>
      <xdr:rowOff>7619</xdr:rowOff>
    </xdr:from>
    <xdr:to>
      <xdr:col>17</xdr:col>
      <xdr:colOff>3810</xdr:colOff>
      <xdr:row>41</xdr:row>
      <xdr:rowOff>826768</xdr:rowOff>
    </xdr:to>
    <xdr:graphicFrame macro="">
      <xdr:nvGraphicFramePr>
        <xdr:cNvPr id="46" name="Grafico 45">
          <a:extLst>
            <a:ext uri="{FF2B5EF4-FFF2-40B4-BE49-F238E27FC236}">
              <a16:creationId xmlns:a16="http://schemas.microsoft.com/office/drawing/2014/main" id="{1552C870-C6BA-424A-928F-59FBA4BBC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17</xdr:col>
      <xdr:colOff>0</xdr:colOff>
      <xdr:row>41</xdr:row>
      <xdr:rowOff>7619</xdr:rowOff>
    </xdr:from>
    <xdr:to>
      <xdr:col>17</xdr:col>
      <xdr:colOff>3810</xdr:colOff>
      <xdr:row>41</xdr:row>
      <xdr:rowOff>826768</xdr:rowOff>
    </xdr:to>
    <xdr:graphicFrame macro="">
      <xdr:nvGraphicFramePr>
        <xdr:cNvPr id="47" name="Grafico 46">
          <a:extLst>
            <a:ext uri="{FF2B5EF4-FFF2-40B4-BE49-F238E27FC236}">
              <a16:creationId xmlns:a16="http://schemas.microsoft.com/office/drawing/2014/main" id="{38F4CE91-884A-45D1-A236-F6A7A4A31A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17</xdr:col>
      <xdr:colOff>0</xdr:colOff>
      <xdr:row>42</xdr:row>
      <xdr:rowOff>7619</xdr:rowOff>
    </xdr:from>
    <xdr:to>
      <xdr:col>17</xdr:col>
      <xdr:colOff>3810</xdr:colOff>
      <xdr:row>42</xdr:row>
      <xdr:rowOff>826768</xdr:rowOff>
    </xdr:to>
    <xdr:graphicFrame macro="">
      <xdr:nvGraphicFramePr>
        <xdr:cNvPr id="48" name="Grafico 47">
          <a:extLst>
            <a:ext uri="{FF2B5EF4-FFF2-40B4-BE49-F238E27FC236}">
              <a16:creationId xmlns:a16="http://schemas.microsoft.com/office/drawing/2014/main" id="{F30FF9D3-9656-49FB-8606-DF7E51919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17</xdr:col>
      <xdr:colOff>0</xdr:colOff>
      <xdr:row>42</xdr:row>
      <xdr:rowOff>7619</xdr:rowOff>
    </xdr:from>
    <xdr:to>
      <xdr:col>17</xdr:col>
      <xdr:colOff>3810</xdr:colOff>
      <xdr:row>42</xdr:row>
      <xdr:rowOff>826768</xdr:rowOff>
    </xdr:to>
    <xdr:graphicFrame macro="">
      <xdr:nvGraphicFramePr>
        <xdr:cNvPr id="49" name="Grafico 48">
          <a:extLst>
            <a:ext uri="{FF2B5EF4-FFF2-40B4-BE49-F238E27FC236}">
              <a16:creationId xmlns:a16="http://schemas.microsoft.com/office/drawing/2014/main" id="{0503C04E-D418-43E2-A8AD-6EB4FE265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17</xdr:col>
      <xdr:colOff>0</xdr:colOff>
      <xdr:row>43</xdr:row>
      <xdr:rowOff>7619</xdr:rowOff>
    </xdr:from>
    <xdr:to>
      <xdr:col>17</xdr:col>
      <xdr:colOff>3810</xdr:colOff>
      <xdr:row>43</xdr:row>
      <xdr:rowOff>826768</xdr:rowOff>
    </xdr:to>
    <xdr:graphicFrame macro="">
      <xdr:nvGraphicFramePr>
        <xdr:cNvPr id="50" name="Grafico 49">
          <a:extLst>
            <a:ext uri="{FF2B5EF4-FFF2-40B4-BE49-F238E27FC236}">
              <a16:creationId xmlns:a16="http://schemas.microsoft.com/office/drawing/2014/main" id="{299FCF9B-7DAF-4A18-A1C7-EC5968A0D2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0</xdr:colOff>
      <xdr:row>43</xdr:row>
      <xdr:rowOff>7619</xdr:rowOff>
    </xdr:from>
    <xdr:to>
      <xdr:col>17</xdr:col>
      <xdr:colOff>3810</xdr:colOff>
      <xdr:row>43</xdr:row>
      <xdr:rowOff>826768</xdr:rowOff>
    </xdr:to>
    <xdr:graphicFrame macro="">
      <xdr:nvGraphicFramePr>
        <xdr:cNvPr id="51" name="Grafico 50">
          <a:extLst>
            <a:ext uri="{FF2B5EF4-FFF2-40B4-BE49-F238E27FC236}">
              <a16:creationId xmlns:a16="http://schemas.microsoft.com/office/drawing/2014/main" id="{654697BD-2050-40A5-BEB9-F2CCE32C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0</xdr:colOff>
      <xdr:row>44</xdr:row>
      <xdr:rowOff>7619</xdr:rowOff>
    </xdr:from>
    <xdr:to>
      <xdr:col>17</xdr:col>
      <xdr:colOff>3810</xdr:colOff>
      <xdr:row>44</xdr:row>
      <xdr:rowOff>826768</xdr:rowOff>
    </xdr:to>
    <xdr:graphicFrame macro="">
      <xdr:nvGraphicFramePr>
        <xdr:cNvPr id="52" name="Grafico 51">
          <a:extLst>
            <a:ext uri="{FF2B5EF4-FFF2-40B4-BE49-F238E27FC236}">
              <a16:creationId xmlns:a16="http://schemas.microsoft.com/office/drawing/2014/main" id="{EF4314FF-B8D9-4B2D-9792-29C62603C8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17</xdr:col>
      <xdr:colOff>0</xdr:colOff>
      <xdr:row>44</xdr:row>
      <xdr:rowOff>7619</xdr:rowOff>
    </xdr:from>
    <xdr:to>
      <xdr:col>17</xdr:col>
      <xdr:colOff>3810</xdr:colOff>
      <xdr:row>44</xdr:row>
      <xdr:rowOff>826768</xdr:rowOff>
    </xdr:to>
    <xdr:graphicFrame macro="">
      <xdr:nvGraphicFramePr>
        <xdr:cNvPr id="53" name="Grafico 52">
          <a:extLst>
            <a:ext uri="{FF2B5EF4-FFF2-40B4-BE49-F238E27FC236}">
              <a16:creationId xmlns:a16="http://schemas.microsoft.com/office/drawing/2014/main" id="{A7A4543C-8387-431F-8E5F-6DFCB86303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17</xdr:col>
      <xdr:colOff>0</xdr:colOff>
      <xdr:row>45</xdr:row>
      <xdr:rowOff>7619</xdr:rowOff>
    </xdr:from>
    <xdr:to>
      <xdr:col>17</xdr:col>
      <xdr:colOff>3810</xdr:colOff>
      <xdr:row>45</xdr:row>
      <xdr:rowOff>826768</xdr:rowOff>
    </xdr:to>
    <xdr:graphicFrame macro="">
      <xdr:nvGraphicFramePr>
        <xdr:cNvPr id="54" name="Grafico 53">
          <a:extLst>
            <a:ext uri="{FF2B5EF4-FFF2-40B4-BE49-F238E27FC236}">
              <a16:creationId xmlns:a16="http://schemas.microsoft.com/office/drawing/2014/main" id="{47123CBF-0381-417F-A48A-5E42A9AE75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17</xdr:col>
      <xdr:colOff>0</xdr:colOff>
      <xdr:row>45</xdr:row>
      <xdr:rowOff>7619</xdr:rowOff>
    </xdr:from>
    <xdr:to>
      <xdr:col>17</xdr:col>
      <xdr:colOff>3810</xdr:colOff>
      <xdr:row>45</xdr:row>
      <xdr:rowOff>826768</xdr:rowOff>
    </xdr:to>
    <xdr:graphicFrame macro="">
      <xdr:nvGraphicFramePr>
        <xdr:cNvPr id="55" name="Grafico 54">
          <a:extLst>
            <a:ext uri="{FF2B5EF4-FFF2-40B4-BE49-F238E27FC236}">
              <a16:creationId xmlns:a16="http://schemas.microsoft.com/office/drawing/2014/main" id="{24E34BC1-7E75-4230-863C-DFDA2A5027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46</xdr:row>
      <xdr:rowOff>7619</xdr:rowOff>
    </xdr:from>
    <xdr:to>
      <xdr:col>17</xdr:col>
      <xdr:colOff>3810</xdr:colOff>
      <xdr:row>46</xdr:row>
      <xdr:rowOff>826768</xdr:rowOff>
    </xdr:to>
    <xdr:graphicFrame macro="">
      <xdr:nvGraphicFramePr>
        <xdr:cNvPr id="56" name="Grafico 55">
          <a:extLst>
            <a:ext uri="{FF2B5EF4-FFF2-40B4-BE49-F238E27FC236}">
              <a16:creationId xmlns:a16="http://schemas.microsoft.com/office/drawing/2014/main" id="{D0274832-956C-4FD1-9639-ABC61DA398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46</xdr:row>
      <xdr:rowOff>7619</xdr:rowOff>
    </xdr:from>
    <xdr:to>
      <xdr:col>17</xdr:col>
      <xdr:colOff>3810</xdr:colOff>
      <xdr:row>46</xdr:row>
      <xdr:rowOff>826768</xdr:rowOff>
    </xdr:to>
    <xdr:graphicFrame macro="">
      <xdr:nvGraphicFramePr>
        <xdr:cNvPr id="57" name="Grafico 56">
          <a:extLst>
            <a:ext uri="{FF2B5EF4-FFF2-40B4-BE49-F238E27FC236}">
              <a16:creationId xmlns:a16="http://schemas.microsoft.com/office/drawing/2014/main" id="{21BEC8EC-6896-43D1-9913-99C19BFA0E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17</xdr:col>
      <xdr:colOff>0</xdr:colOff>
      <xdr:row>47</xdr:row>
      <xdr:rowOff>7619</xdr:rowOff>
    </xdr:from>
    <xdr:to>
      <xdr:col>17</xdr:col>
      <xdr:colOff>3810</xdr:colOff>
      <xdr:row>47</xdr:row>
      <xdr:rowOff>826768</xdr:rowOff>
    </xdr:to>
    <xdr:graphicFrame macro="">
      <xdr:nvGraphicFramePr>
        <xdr:cNvPr id="58" name="Grafico 57">
          <a:extLst>
            <a:ext uri="{FF2B5EF4-FFF2-40B4-BE49-F238E27FC236}">
              <a16:creationId xmlns:a16="http://schemas.microsoft.com/office/drawing/2014/main" id="{E8E8FB1A-E281-47CE-A723-489DEC1F83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17</xdr:col>
      <xdr:colOff>0</xdr:colOff>
      <xdr:row>47</xdr:row>
      <xdr:rowOff>7619</xdr:rowOff>
    </xdr:from>
    <xdr:to>
      <xdr:col>17</xdr:col>
      <xdr:colOff>3810</xdr:colOff>
      <xdr:row>47</xdr:row>
      <xdr:rowOff>826768</xdr:rowOff>
    </xdr:to>
    <xdr:graphicFrame macro="">
      <xdr:nvGraphicFramePr>
        <xdr:cNvPr id="59" name="Grafico 58">
          <a:extLst>
            <a:ext uri="{FF2B5EF4-FFF2-40B4-BE49-F238E27FC236}">
              <a16:creationId xmlns:a16="http://schemas.microsoft.com/office/drawing/2014/main" id="{524DF711-1CE7-4EFE-A468-E2D83B3E33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17</xdr:col>
      <xdr:colOff>0</xdr:colOff>
      <xdr:row>48</xdr:row>
      <xdr:rowOff>7619</xdr:rowOff>
    </xdr:from>
    <xdr:to>
      <xdr:col>17</xdr:col>
      <xdr:colOff>3810</xdr:colOff>
      <xdr:row>48</xdr:row>
      <xdr:rowOff>826768</xdr:rowOff>
    </xdr:to>
    <xdr:graphicFrame macro="">
      <xdr:nvGraphicFramePr>
        <xdr:cNvPr id="60" name="Grafico 59">
          <a:extLst>
            <a:ext uri="{FF2B5EF4-FFF2-40B4-BE49-F238E27FC236}">
              <a16:creationId xmlns:a16="http://schemas.microsoft.com/office/drawing/2014/main" id="{090840E9-C157-4AC8-BC56-E07A393CA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17</xdr:col>
      <xdr:colOff>0</xdr:colOff>
      <xdr:row>48</xdr:row>
      <xdr:rowOff>7619</xdr:rowOff>
    </xdr:from>
    <xdr:to>
      <xdr:col>17</xdr:col>
      <xdr:colOff>3810</xdr:colOff>
      <xdr:row>48</xdr:row>
      <xdr:rowOff>826768</xdr:rowOff>
    </xdr:to>
    <xdr:graphicFrame macro="">
      <xdr:nvGraphicFramePr>
        <xdr:cNvPr id="61" name="Grafico 60">
          <a:extLst>
            <a:ext uri="{FF2B5EF4-FFF2-40B4-BE49-F238E27FC236}">
              <a16:creationId xmlns:a16="http://schemas.microsoft.com/office/drawing/2014/main" id="{AF03273E-5BA6-4A05-BE2D-1DB30113D2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17</xdr:col>
      <xdr:colOff>0</xdr:colOff>
      <xdr:row>49</xdr:row>
      <xdr:rowOff>7619</xdr:rowOff>
    </xdr:from>
    <xdr:to>
      <xdr:col>17</xdr:col>
      <xdr:colOff>3810</xdr:colOff>
      <xdr:row>49</xdr:row>
      <xdr:rowOff>826768</xdr:rowOff>
    </xdr:to>
    <xdr:graphicFrame macro="">
      <xdr:nvGraphicFramePr>
        <xdr:cNvPr id="62" name="Grafico 61">
          <a:extLst>
            <a:ext uri="{FF2B5EF4-FFF2-40B4-BE49-F238E27FC236}">
              <a16:creationId xmlns:a16="http://schemas.microsoft.com/office/drawing/2014/main" id="{F8BF38CA-9169-473D-871C-B35731DB4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17</xdr:col>
      <xdr:colOff>0</xdr:colOff>
      <xdr:row>49</xdr:row>
      <xdr:rowOff>7619</xdr:rowOff>
    </xdr:from>
    <xdr:to>
      <xdr:col>17</xdr:col>
      <xdr:colOff>3810</xdr:colOff>
      <xdr:row>49</xdr:row>
      <xdr:rowOff>826768</xdr:rowOff>
    </xdr:to>
    <xdr:graphicFrame macro="">
      <xdr:nvGraphicFramePr>
        <xdr:cNvPr id="63" name="Grafico 62">
          <a:extLst>
            <a:ext uri="{FF2B5EF4-FFF2-40B4-BE49-F238E27FC236}">
              <a16:creationId xmlns:a16="http://schemas.microsoft.com/office/drawing/2014/main" id="{F70A796F-FB15-478D-8EBA-01C0EA2D03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17</xdr:col>
      <xdr:colOff>0</xdr:colOff>
      <xdr:row>50</xdr:row>
      <xdr:rowOff>7619</xdr:rowOff>
    </xdr:from>
    <xdr:to>
      <xdr:col>17</xdr:col>
      <xdr:colOff>3810</xdr:colOff>
      <xdr:row>50</xdr:row>
      <xdr:rowOff>826768</xdr:rowOff>
    </xdr:to>
    <xdr:graphicFrame macro="">
      <xdr:nvGraphicFramePr>
        <xdr:cNvPr id="64" name="Grafico 63">
          <a:extLst>
            <a:ext uri="{FF2B5EF4-FFF2-40B4-BE49-F238E27FC236}">
              <a16:creationId xmlns:a16="http://schemas.microsoft.com/office/drawing/2014/main" id="{B60CB7B8-FC50-4BA8-9C6A-C15140BA8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17</xdr:col>
      <xdr:colOff>0</xdr:colOff>
      <xdr:row>50</xdr:row>
      <xdr:rowOff>7619</xdr:rowOff>
    </xdr:from>
    <xdr:to>
      <xdr:col>17</xdr:col>
      <xdr:colOff>3810</xdr:colOff>
      <xdr:row>50</xdr:row>
      <xdr:rowOff>826768</xdr:rowOff>
    </xdr:to>
    <xdr:graphicFrame macro="">
      <xdr:nvGraphicFramePr>
        <xdr:cNvPr id="65" name="Grafico 64">
          <a:extLst>
            <a:ext uri="{FF2B5EF4-FFF2-40B4-BE49-F238E27FC236}">
              <a16:creationId xmlns:a16="http://schemas.microsoft.com/office/drawing/2014/main" id="{0ECDFD06-0B5F-4C5B-9C59-FAD1605386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17</xdr:col>
      <xdr:colOff>0</xdr:colOff>
      <xdr:row>51</xdr:row>
      <xdr:rowOff>7619</xdr:rowOff>
    </xdr:from>
    <xdr:to>
      <xdr:col>17</xdr:col>
      <xdr:colOff>3810</xdr:colOff>
      <xdr:row>51</xdr:row>
      <xdr:rowOff>826768</xdr:rowOff>
    </xdr:to>
    <xdr:graphicFrame macro="">
      <xdr:nvGraphicFramePr>
        <xdr:cNvPr id="66" name="Grafico 65">
          <a:extLst>
            <a:ext uri="{FF2B5EF4-FFF2-40B4-BE49-F238E27FC236}">
              <a16:creationId xmlns:a16="http://schemas.microsoft.com/office/drawing/2014/main" id="{E6DE83B1-1588-4DED-BACF-7B3F8A8199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17</xdr:col>
      <xdr:colOff>0</xdr:colOff>
      <xdr:row>51</xdr:row>
      <xdr:rowOff>7619</xdr:rowOff>
    </xdr:from>
    <xdr:to>
      <xdr:col>17</xdr:col>
      <xdr:colOff>3810</xdr:colOff>
      <xdr:row>51</xdr:row>
      <xdr:rowOff>826768</xdr:rowOff>
    </xdr:to>
    <xdr:graphicFrame macro="">
      <xdr:nvGraphicFramePr>
        <xdr:cNvPr id="67" name="Grafico 66">
          <a:extLst>
            <a:ext uri="{FF2B5EF4-FFF2-40B4-BE49-F238E27FC236}">
              <a16:creationId xmlns:a16="http://schemas.microsoft.com/office/drawing/2014/main" id="{89543C62-6B6D-4A25-AABF-B3D432473D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17</xdr:col>
      <xdr:colOff>0</xdr:colOff>
      <xdr:row>52</xdr:row>
      <xdr:rowOff>7619</xdr:rowOff>
    </xdr:from>
    <xdr:to>
      <xdr:col>17</xdr:col>
      <xdr:colOff>3810</xdr:colOff>
      <xdr:row>52</xdr:row>
      <xdr:rowOff>826768</xdr:rowOff>
    </xdr:to>
    <xdr:graphicFrame macro="">
      <xdr:nvGraphicFramePr>
        <xdr:cNvPr id="68" name="Grafico 67">
          <a:extLst>
            <a:ext uri="{FF2B5EF4-FFF2-40B4-BE49-F238E27FC236}">
              <a16:creationId xmlns:a16="http://schemas.microsoft.com/office/drawing/2014/main" id="{DC66FA80-38DB-43EA-A05A-548F65184F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17</xdr:col>
      <xdr:colOff>0</xdr:colOff>
      <xdr:row>52</xdr:row>
      <xdr:rowOff>7619</xdr:rowOff>
    </xdr:from>
    <xdr:to>
      <xdr:col>17</xdr:col>
      <xdr:colOff>3810</xdr:colOff>
      <xdr:row>52</xdr:row>
      <xdr:rowOff>826768</xdr:rowOff>
    </xdr:to>
    <xdr:graphicFrame macro="">
      <xdr:nvGraphicFramePr>
        <xdr:cNvPr id="69" name="Grafico 68">
          <a:extLst>
            <a:ext uri="{FF2B5EF4-FFF2-40B4-BE49-F238E27FC236}">
              <a16:creationId xmlns:a16="http://schemas.microsoft.com/office/drawing/2014/main" id="{2520905A-C394-40A4-B087-F032039936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17</xdr:col>
      <xdr:colOff>0</xdr:colOff>
      <xdr:row>53</xdr:row>
      <xdr:rowOff>7619</xdr:rowOff>
    </xdr:from>
    <xdr:to>
      <xdr:col>17</xdr:col>
      <xdr:colOff>3810</xdr:colOff>
      <xdr:row>53</xdr:row>
      <xdr:rowOff>826768</xdr:rowOff>
    </xdr:to>
    <xdr:graphicFrame macro="">
      <xdr:nvGraphicFramePr>
        <xdr:cNvPr id="70" name="Grafico 69">
          <a:extLst>
            <a:ext uri="{FF2B5EF4-FFF2-40B4-BE49-F238E27FC236}">
              <a16:creationId xmlns:a16="http://schemas.microsoft.com/office/drawing/2014/main" id="{76769143-ECC7-405F-A208-E0ED81A035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17</xdr:col>
      <xdr:colOff>0</xdr:colOff>
      <xdr:row>53</xdr:row>
      <xdr:rowOff>7619</xdr:rowOff>
    </xdr:from>
    <xdr:to>
      <xdr:col>17</xdr:col>
      <xdr:colOff>3810</xdr:colOff>
      <xdr:row>53</xdr:row>
      <xdr:rowOff>826768</xdr:rowOff>
    </xdr:to>
    <xdr:graphicFrame macro="">
      <xdr:nvGraphicFramePr>
        <xdr:cNvPr id="71" name="Grafico 70">
          <a:extLst>
            <a:ext uri="{FF2B5EF4-FFF2-40B4-BE49-F238E27FC236}">
              <a16:creationId xmlns:a16="http://schemas.microsoft.com/office/drawing/2014/main" id="{444EE0A4-728E-4CFE-9C6A-5F9C88F426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17</xdr:col>
      <xdr:colOff>0</xdr:colOff>
      <xdr:row>54</xdr:row>
      <xdr:rowOff>7619</xdr:rowOff>
    </xdr:from>
    <xdr:to>
      <xdr:col>17</xdr:col>
      <xdr:colOff>3810</xdr:colOff>
      <xdr:row>54</xdr:row>
      <xdr:rowOff>826768</xdr:rowOff>
    </xdr:to>
    <xdr:graphicFrame macro="">
      <xdr:nvGraphicFramePr>
        <xdr:cNvPr id="72" name="Grafico 71">
          <a:extLst>
            <a:ext uri="{FF2B5EF4-FFF2-40B4-BE49-F238E27FC236}">
              <a16:creationId xmlns:a16="http://schemas.microsoft.com/office/drawing/2014/main" id="{555241B3-B08D-4D4D-BE1F-DFA7BED824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17</xdr:col>
      <xdr:colOff>0</xdr:colOff>
      <xdr:row>54</xdr:row>
      <xdr:rowOff>7619</xdr:rowOff>
    </xdr:from>
    <xdr:to>
      <xdr:col>17</xdr:col>
      <xdr:colOff>3810</xdr:colOff>
      <xdr:row>54</xdr:row>
      <xdr:rowOff>826768</xdr:rowOff>
    </xdr:to>
    <xdr:graphicFrame macro="">
      <xdr:nvGraphicFramePr>
        <xdr:cNvPr id="73" name="Grafico 72">
          <a:extLst>
            <a:ext uri="{FF2B5EF4-FFF2-40B4-BE49-F238E27FC236}">
              <a16:creationId xmlns:a16="http://schemas.microsoft.com/office/drawing/2014/main" id="{A16B3CED-DE19-4C7A-A237-B00AFEF95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17</xdr:col>
      <xdr:colOff>0</xdr:colOff>
      <xdr:row>55</xdr:row>
      <xdr:rowOff>7619</xdr:rowOff>
    </xdr:from>
    <xdr:to>
      <xdr:col>17</xdr:col>
      <xdr:colOff>3810</xdr:colOff>
      <xdr:row>55</xdr:row>
      <xdr:rowOff>826768</xdr:rowOff>
    </xdr:to>
    <xdr:graphicFrame macro="">
      <xdr:nvGraphicFramePr>
        <xdr:cNvPr id="74" name="Grafico 73">
          <a:extLst>
            <a:ext uri="{FF2B5EF4-FFF2-40B4-BE49-F238E27FC236}">
              <a16:creationId xmlns:a16="http://schemas.microsoft.com/office/drawing/2014/main" id="{084010FD-E4F9-4C6B-A523-8340697849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17</xdr:col>
      <xdr:colOff>0</xdr:colOff>
      <xdr:row>55</xdr:row>
      <xdr:rowOff>7619</xdr:rowOff>
    </xdr:from>
    <xdr:to>
      <xdr:col>17</xdr:col>
      <xdr:colOff>3810</xdr:colOff>
      <xdr:row>55</xdr:row>
      <xdr:rowOff>826768</xdr:rowOff>
    </xdr:to>
    <xdr:graphicFrame macro="">
      <xdr:nvGraphicFramePr>
        <xdr:cNvPr id="75" name="Grafico 74">
          <a:extLst>
            <a:ext uri="{FF2B5EF4-FFF2-40B4-BE49-F238E27FC236}">
              <a16:creationId xmlns:a16="http://schemas.microsoft.com/office/drawing/2014/main" id="{59038D5E-DBCE-4E91-B2D5-C7D57ED6F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17</xdr:col>
      <xdr:colOff>0</xdr:colOff>
      <xdr:row>56</xdr:row>
      <xdr:rowOff>7619</xdr:rowOff>
    </xdr:from>
    <xdr:to>
      <xdr:col>17</xdr:col>
      <xdr:colOff>3810</xdr:colOff>
      <xdr:row>56</xdr:row>
      <xdr:rowOff>826768</xdr:rowOff>
    </xdr:to>
    <xdr:graphicFrame macro="">
      <xdr:nvGraphicFramePr>
        <xdr:cNvPr id="76" name="Grafico 75">
          <a:extLst>
            <a:ext uri="{FF2B5EF4-FFF2-40B4-BE49-F238E27FC236}">
              <a16:creationId xmlns:a16="http://schemas.microsoft.com/office/drawing/2014/main" id="{19DBDC6F-B680-4BA4-94A5-9D8558B8F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17</xdr:col>
      <xdr:colOff>0</xdr:colOff>
      <xdr:row>56</xdr:row>
      <xdr:rowOff>7619</xdr:rowOff>
    </xdr:from>
    <xdr:to>
      <xdr:col>17</xdr:col>
      <xdr:colOff>3810</xdr:colOff>
      <xdr:row>56</xdr:row>
      <xdr:rowOff>826768</xdr:rowOff>
    </xdr:to>
    <xdr:graphicFrame macro="">
      <xdr:nvGraphicFramePr>
        <xdr:cNvPr id="77" name="Grafico 76">
          <a:extLst>
            <a:ext uri="{FF2B5EF4-FFF2-40B4-BE49-F238E27FC236}">
              <a16:creationId xmlns:a16="http://schemas.microsoft.com/office/drawing/2014/main" id="{88832223-7672-424E-A656-1B9D8DAA4E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17</xdr:col>
      <xdr:colOff>0</xdr:colOff>
      <xdr:row>57</xdr:row>
      <xdr:rowOff>7619</xdr:rowOff>
    </xdr:from>
    <xdr:to>
      <xdr:col>17</xdr:col>
      <xdr:colOff>3810</xdr:colOff>
      <xdr:row>57</xdr:row>
      <xdr:rowOff>826768</xdr:rowOff>
    </xdr:to>
    <xdr:graphicFrame macro="">
      <xdr:nvGraphicFramePr>
        <xdr:cNvPr id="78" name="Grafico 77">
          <a:extLst>
            <a:ext uri="{FF2B5EF4-FFF2-40B4-BE49-F238E27FC236}">
              <a16:creationId xmlns:a16="http://schemas.microsoft.com/office/drawing/2014/main" id="{D541A9DB-843B-421B-9D8A-4BDA872C4F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17</xdr:col>
      <xdr:colOff>0</xdr:colOff>
      <xdr:row>57</xdr:row>
      <xdr:rowOff>7619</xdr:rowOff>
    </xdr:from>
    <xdr:to>
      <xdr:col>17</xdr:col>
      <xdr:colOff>3810</xdr:colOff>
      <xdr:row>57</xdr:row>
      <xdr:rowOff>826768</xdr:rowOff>
    </xdr:to>
    <xdr:graphicFrame macro="">
      <xdr:nvGraphicFramePr>
        <xdr:cNvPr id="79" name="Grafico 78">
          <a:extLst>
            <a:ext uri="{FF2B5EF4-FFF2-40B4-BE49-F238E27FC236}">
              <a16:creationId xmlns:a16="http://schemas.microsoft.com/office/drawing/2014/main" id="{21305682-C753-4803-945A-241F809404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7</xdr:row>
      <xdr:rowOff>7619</xdr:rowOff>
    </xdr:from>
    <xdr:to>
      <xdr:col>5</xdr:col>
      <xdr:colOff>3810</xdr:colOff>
      <xdr:row>7</xdr:row>
      <xdr:rowOff>826768</xdr:rowOff>
    </xdr:to>
    <xdr:graphicFrame macro="">
      <xdr:nvGraphicFramePr>
        <xdr:cNvPr id="2" name="Grafico 1">
          <a:extLst>
            <a:ext uri="{FF2B5EF4-FFF2-40B4-BE49-F238E27FC236}">
              <a16:creationId xmlns:a16="http://schemas.microsoft.com/office/drawing/2014/main" id="{F285B559-67F2-42CD-8FFE-C93479565F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7</xdr:row>
      <xdr:rowOff>7619</xdr:rowOff>
    </xdr:from>
    <xdr:to>
      <xdr:col>5</xdr:col>
      <xdr:colOff>3810</xdr:colOff>
      <xdr:row>16</xdr:row>
      <xdr:rowOff>66675</xdr:rowOff>
    </xdr:to>
    <xdr:graphicFrame macro="">
      <xdr:nvGraphicFramePr>
        <xdr:cNvPr id="3" name="Grafico 2">
          <a:extLst>
            <a:ext uri="{FF2B5EF4-FFF2-40B4-BE49-F238E27FC236}">
              <a16:creationId xmlns:a16="http://schemas.microsoft.com/office/drawing/2014/main" id="{DAB8DE63-5226-46F5-BE35-E25487F22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9</xdr:row>
      <xdr:rowOff>7619</xdr:rowOff>
    </xdr:from>
    <xdr:to>
      <xdr:col>5</xdr:col>
      <xdr:colOff>3810</xdr:colOff>
      <xdr:row>9</xdr:row>
      <xdr:rowOff>826768</xdr:rowOff>
    </xdr:to>
    <xdr:graphicFrame macro="">
      <xdr:nvGraphicFramePr>
        <xdr:cNvPr id="4" name="Grafico 3">
          <a:extLst>
            <a:ext uri="{FF2B5EF4-FFF2-40B4-BE49-F238E27FC236}">
              <a16:creationId xmlns:a16="http://schemas.microsoft.com/office/drawing/2014/main" id="{A178B0C3-4BC7-4A07-AA94-B0516A8F1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9</xdr:row>
      <xdr:rowOff>7619</xdr:rowOff>
    </xdr:from>
    <xdr:to>
      <xdr:col>5</xdr:col>
      <xdr:colOff>3810</xdr:colOff>
      <xdr:row>9</xdr:row>
      <xdr:rowOff>826768</xdr:rowOff>
    </xdr:to>
    <xdr:graphicFrame macro="">
      <xdr:nvGraphicFramePr>
        <xdr:cNvPr id="5" name="Grafico 4">
          <a:extLst>
            <a:ext uri="{FF2B5EF4-FFF2-40B4-BE49-F238E27FC236}">
              <a16:creationId xmlns:a16="http://schemas.microsoft.com/office/drawing/2014/main" id="{E704DC16-772F-4DF5-95D2-7A69D9B44A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xdr:row>
      <xdr:rowOff>7619</xdr:rowOff>
    </xdr:from>
    <xdr:to>
      <xdr:col>5</xdr:col>
      <xdr:colOff>3810</xdr:colOff>
      <xdr:row>9</xdr:row>
      <xdr:rowOff>826768</xdr:rowOff>
    </xdr:to>
    <xdr:graphicFrame macro="">
      <xdr:nvGraphicFramePr>
        <xdr:cNvPr id="6" name="Grafico 5">
          <a:extLst>
            <a:ext uri="{FF2B5EF4-FFF2-40B4-BE49-F238E27FC236}">
              <a16:creationId xmlns:a16="http://schemas.microsoft.com/office/drawing/2014/main" id="{E13DE2F1-EE61-4718-AFB7-BB502DE901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8</xdr:row>
      <xdr:rowOff>7619</xdr:rowOff>
    </xdr:from>
    <xdr:to>
      <xdr:col>5</xdr:col>
      <xdr:colOff>3810</xdr:colOff>
      <xdr:row>8</xdr:row>
      <xdr:rowOff>826768</xdr:rowOff>
    </xdr:to>
    <xdr:graphicFrame macro="">
      <xdr:nvGraphicFramePr>
        <xdr:cNvPr id="7" name="Grafico 6">
          <a:extLst>
            <a:ext uri="{FF2B5EF4-FFF2-40B4-BE49-F238E27FC236}">
              <a16:creationId xmlns:a16="http://schemas.microsoft.com/office/drawing/2014/main" id="{6FFB0545-81E0-4299-8819-308AA544B3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9</xdr:row>
      <xdr:rowOff>7619</xdr:rowOff>
    </xdr:from>
    <xdr:to>
      <xdr:col>5</xdr:col>
      <xdr:colOff>3810</xdr:colOff>
      <xdr:row>9</xdr:row>
      <xdr:rowOff>826768</xdr:rowOff>
    </xdr:to>
    <xdr:graphicFrame macro="">
      <xdr:nvGraphicFramePr>
        <xdr:cNvPr id="8" name="Grafico 7">
          <a:extLst>
            <a:ext uri="{FF2B5EF4-FFF2-40B4-BE49-F238E27FC236}">
              <a16:creationId xmlns:a16="http://schemas.microsoft.com/office/drawing/2014/main" id="{94F9EA67-CD2B-41CF-885A-9423D28EC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10</xdr:row>
      <xdr:rowOff>7619</xdr:rowOff>
    </xdr:from>
    <xdr:to>
      <xdr:col>5</xdr:col>
      <xdr:colOff>3810</xdr:colOff>
      <xdr:row>10</xdr:row>
      <xdr:rowOff>826768</xdr:rowOff>
    </xdr:to>
    <xdr:graphicFrame macro="">
      <xdr:nvGraphicFramePr>
        <xdr:cNvPr id="9" name="Grafico 8">
          <a:extLst>
            <a:ext uri="{FF2B5EF4-FFF2-40B4-BE49-F238E27FC236}">
              <a16:creationId xmlns:a16="http://schemas.microsoft.com/office/drawing/2014/main" id="{9F6FF374-7829-488E-A53F-0318C44126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11</xdr:row>
      <xdr:rowOff>7619</xdr:rowOff>
    </xdr:from>
    <xdr:to>
      <xdr:col>5</xdr:col>
      <xdr:colOff>3810</xdr:colOff>
      <xdr:row>11</xdr:row>
      <xdr:rowOff>826768</xdr:rowOff>
    </xdr:to>
    <xdr:graphicFrame macro="">
      <xdr:nvGraphicFramePr>
        <xdr:cNvPr id="10" name="Grafico 9">
          <a:extLst>
            <a:ext uri="{FF2B5EF4-FFF2-40B4-BE49-F238E27FC236}">
              <a16:creationId xmlns:a16="http://schemas.microsoft.com/office/drawing/2014/main" id="{6D6F98E1-61BD-4D57-90CF-61031C39F0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12</xdr:row>
      <xdr:rowOff>7619</xdr:rowOff>
    </xdr:from>
    <xdr:to>
      <xdr:col>5</xdr:col>
      <xdr:colOff>3810</xdr:colOff>
      <xdr:row>12</xdr:row>
      <xdr:rowOff>826768</xdr:rowOff>
    </xdr:to>
    <xdr:graphicFrame macro="">
      <xdr:nvGraphicFramePr>
        <xdr:cNvPr id="11" name="Grafico 10">
          <a:extLst>
            <a:ext uri="{FF2B5EF4-FFF2-40B4-BE49-F238E27FC236}">
              <a16:creationId xmlns:a16="http://schemas.microsoft.com/office/drawing/2014/main" id="{C4896DC7-8068-4062-9888-1262344734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13</xdr:row>
      <xdr:rowOff>7619</xdr:rowOff>
    </xdr:from>
    <xdr:to>
      <xdr:col>5</xdr:col>
      <xdr:colOff>3810</xdr:colOff>
      <xdr:row>13</xdr:row>
      <xdr:rowOff>826768</xdr:rowOff>
    </xdr:to>
    <xdr:graphicFrame macro="">
      <xdr:nvGraphicFramePr>
        <xdr:cNvPr id="12" name="Grafico 11">
          <a:extLst>
            <a:ext uri="{FF2B5EF4-FFF2-40B4-BE49-F238E27FC236}">
              <a16:creationId xmlns:a16="http://schemas.microsoft.com/office/drawing/2014/main" id="{E71396DD-01F4-471D-9B58-B0D7556C4F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14</xdr:row>
      <xdr:rowOff>7619</xdr:rowOff>
    </xdr:from>
    <xdr:to>
      <xdr:col>5</xdr:col>
      <xdr:colOff>3810</xdr:colOff>
      <xdr:row>14</xdr:row>
      <xdr:rowOff>826768</xdr:rowOff>
    </xdr:to>
    <xdr:graphicFrame macro="">
      <xdr:nvGraphicFramePr>
        <xdr:cNvPr id="13" name="Grafico 12">
          <a:extLst>
            <a:ext uri="{FF2B5EF4-FFF2-40B4-BE49-F238E27FC236}">
              <a16:creationId xmlns:a16="http://schemas.microsoft.com/office/drawing/2014/main" id="{7DF5E3DA-9F21-4825-A47A-41DBE812CF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15</xdr:row>
      <xdr:rowOff>7619</xdr:rowOff>
    </xdr:from>
    <xdr:to>
      <xdr:col>5</xdr:col>
      <xdr:colOff>3810</xdr:colOff>
      <xdr:row>15</xdr:row>
      <xdr:rowOff>826768</xdr:rowOff>
    </xdr:to>
    <xdr:graphicFrame macro="">
      <xdr:nvGraphicFramePr>
        <xdr:cNvPr id="14" name="Grafico 13">
          <a:extLst>
            <a:ext uri="{FF2B5EF4-FFF2-40B4-BE49-F238E27FC236}">
              <a16:creationId xmlns:a16="http://schemas.microsoft.com/office/drawing/2014/main" id="{BEAEC27A-7FC5-4231-8D30-B8A9C5283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20</xdr:row>
      <xdr:rowOff>7619</xdr:rowOff>
    </xdr:from>
    <xdr:to>
      <xdr:col>5</xdr:col>
      <xdr:colOff>3810</xdr:colOff>
      <xdr:row>20</xdr:row>
      <xdr:rowOff>826768</xdr:rowOff>
    </xdr:to>
    <xdr:graphicFrame macro="">
      <xdr:nvGraphicFramePr>
        <xdr:cNvPr id="15" name="Grafico 14">
          <a:extLst>
            <a:ext uri="{FF2B5EF4-FFF2-40B4-BE49-F238E27FC236}">
              <a16:creationId xmlns:a16="http://schemas.microsoft.com/office/drawing/2014/main" id="{2370F819-A154-4A65-A2D3-A3E5EEC0F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20</xdr:row>
      <xdr:rowOff>7619</xdr:rowOff>
    </xdr:from>
    <xdr:to>
      <xdr:col>5</xdr:col>
      <xdr:colOff>3810</xdr:colOff>
      <xdr:row>20</xdr:row>
      <xdr:rowOff>826768</xdr:rowOff>
    </xdr:to>
    <xdr:graphicFrame macro="">
      <xdr:nvGraphicFramePr>
        <xdr:cNvPr id="16" name="Grafico 15">
          <a:extLst>
            <a:ext uri="{FF2B5EF4-FFF2-40B4-BE49-F238E27FC236}">
              <a16:creationId xmlns:a16="http://schemas.microsoft.com/office/drawing/2014/main" id="{9EA21C10-6830-4B3A-958D-F8B839DB58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20</xdr:row>
      <xdr:rowOff>7619</xdr:rowOff>
    </xdr:from>
    <xdr:to>
      <xdr:col>5</xdr:col>
      <xdr:colOff>3810</xdr:colOff>
      <xdr:row>20</xdr:row>
      <xdr:rowOff>826768</xdr:rowOff>
    </xdr:to>
    <xdr:graphicFrame macro="">
      <xdr:nvGraphicFramePr>
        <xdr:cNvPr id="17" name="Grafico 16">
          <a:extLst>
            <a:ext uri="{FF2B5EF4-FFF2-40B4-BE49-F238E27FC236}">
              <a16:creationId xmlns:a16="http://schemas.microsoft.com/office/drawing/2014/main" id="{4429FEF3-B5C0-425A-9A1B-1ED0C44AFC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25</xdr:row>
      <xdr:rowOff>7619</xdr:rowOff>
    </xdr:from>
    <xdr:to>
      <xdr:col>5</xdr:col>
      <xdr:colOff>3810</xdr:colOff>
      <xdr:row>25</xdr:row>
      <xdr:rowOff>826768</xdr:rowOff>
    </xdr:to>
    <xdr:graphicFrame macro="">
      <xdr:nvGraphicFramePr>
        <xdr:cNvPr id="18" name="Grafico 17">
          <a:extLst>
            <a:ext uri="{FF2B5EF4-FFF2-40B4-BE49-F238E27FC236}">
              <a16:creationId xmlns:a16="http://schemas.microsoft.com/office/drawing/2014/main" id="{9D80985F-23B7-4B0C-8236-D43BB9BC3C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25</xdr:row>
      <xdr:rowOff>7619</xdr:rowOff>
    </xdr:from>
    <xdr:to>
      <xdr:col>5</xdr:col>
      <xdr:colOff>3810</xdr:colOff>
      <xdr:row>25</xdr:row>
      <xdr:rowOff>826768</xdr:rowOff>
    </xdr:to>
    <xdr:graphicFrame macro="">
      <xdr:nvGraphicFramePr>
        <xdr:cNvPr id="19" name="Grafico 18">
          <a:extLst>
            <a:ext uri="{FF2B5EF4-FFF2-40B4-BE49-F238E27FC236}">
              <a16:creationId xmlns:a16="http://schemas.microsoft.com/office/drawing/2014/main" id="{FD28F1DE-95EB-40FB-9FAD-ED3386BCF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25</xdr:row>
      <xdr:rowOff>7619</xdr:rowOff>
    </xdr:from>
    <xdr:to>
      <xdr:col>5</xdr:col>
      <xdr:colOff>3810</xdr:colOff>
      <xdr:row>25</xdr:row>
      <xdr:rowOff>826768</xdr:rowOff>
    </xdr:to>
    <xdr:graphicFrame macro="">
      <xdr:nvGraphicFramePr>
        <xdr:cNvPr id="20" name="Grafico 19">
          <a:extLst>
            <a:ext uri="{FF2B5EF4-FFF2-40B4-BE49-F238E27FC236}">
              <a16:creationId xmlns:a16="http://schemas.microsoft.com/office/drawing/2014/main" id="{45D3D96A-6AAE-4F06-8FC0-89551FE755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35</xdr:row>
      <xdr:rowOff>7619</xdr:rowOff>
    </xdr:from>
    <xdr:to>
      <xdr:col>5</xdr:col>
      <xdr:colOff>3810</xdr:colOff>
      <xdr:row>35</xdr:row>
      <xdr:rowOff>826768</xdr:rowOff>
    </xdr:to>
    <xdr:graphicFrame macro="">
      <xdr:nvGraphicFramePr>
        <xdr:cNvPr id="21" name="Grafico 20">
          <a:extLst>
            <a:ext uri="{FF2B5EF4-FFF2-40B4-BE49-F238E27FC236}">
              <a16:creationId xmlns:a16="http://schemas.microsoft.com/office/drawing/2014/main" id="{A5A0AEC7-39AB-45E6-9966-E1EF665609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35</xdr:row>
      <xdr:rowOff>7619</xdr:rowOff>
    </xdr:from>
    <xdr:to>
      <xdr:col>5</xdr:col>
      <xdr:colOff>3810</xdr:colOff>
      <xdr:row>35</xdr:row>
      <xdr:rowOff>826768</xdr:rowOff>
    </xdr:to>
    <xdr:graphicFrame macro="">
      <xdr:nvGraphicFramePr>
        <xdr:cNvPr id="22" name="Grafico 21">
          <a:extLst>
            <a:ext uri="{FF2B5EF4-FFF2-40B4-BE49-F238E27FC236}">
              <a16:creationId xmlns:a16="http://schemas.microsoft.com/office/drawing/2014/main" id="{FF7566E1-5464-47ED-AAAB-4D5C48E3A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35</xdr:row>
      <xdr:rowOff>7619</xdr:rowOff>
    </xdr:from>
    <xdr:to>
      <xdr:col>5</xdr:col>
      <xdr:colOff>3810</xdr:colOff>
      <xdr:row>35</xdr:row>
      <xdr:rowOff>826768</xdr:rowOff>
    </xdr:to>
    <xdr:graphicFrame macro="">
      <xdr:nvGraphicFramePr>
        <xdr:cNvPr id="23" name="Grafico 22">
          <a:extLst>
            <a:ext uri="{FF2B5EF4-FFF2-40B4-BE49-F238E27FC236}">
              <a16:creationId xmlns:a16="http://schemas.microsoft.com/office/drawing/2014/main" id="{5B060DC6-02C1-42C2-A603-ED2E1377F1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41</xdr:row>
      <xdr:rowOff>7619</xdr:rowOff>
    </xdr:from>
    <xdr:to>
      <xdr:col>5</xdr:col>
      <xdr:colOff>3810</xdr:colOff>
      <xdr:row>41</xdr:row>
      <xdr:rowOff>826768</xdr:rowOff>
    </xdr:to>
    <xdr:graphicFrame macro="">
      <xdr:nvGraphicFramePr>
        <xdr:cNvPr id="24" name="Grafico 23">
          <a:extLst>
            <a:ext uri="{FF2B5EF4-FFF2-40B4-BE49-F238E27FC236}">
              <a16:creationId xmlns:a16="http://schemas.microsoft.com/office/drawing/2014/main" id="{28E47015-98B4-4CBB-851A-958689119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41</xdr:row>
      <xdr:rowOff>7619</xdr:rowOff>
    </xdr:from>
    <xdr:to>
      <xdr:col>5</xdr:col>
      <xdr:colOff>3810</xdr:colOff>
      <xdr:row>41</xdr:row>
      <xdr:rowOff>826768</xdr:rowOff>
    </xdr:to>
    <xdr:graphicFrame macro="">
      <xdr:nvGraphicFramePr>
        <xdr:cNvPr id="25" name="Grafico 24">
          <a:extLst>
            <a:ext uri="{FF2B5EF4-FFF2-40B4-BE49-F238E27FC236}">
              <a16:creationId xmlns:a16="http://schemas.microsoft.com/office/drawing/2014/main" id="{9F939A95-271F-4EB8-B9A0-6B085790E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42</xdr:row>
      <xdr:rowOff>7619</xdr:rowOff>
    </xdr:from>
    <xdr:to>
      <xdr:col>5</xdr:col>
      <xdr:colOff>3810</xdr:colOff>
      <xdr:row>42</xdr:row>
      <xdr:rowOff>826768</xdr:rowOff>
    </xdr:to>
    <xdr:graphicFrame macro="">
      <xdr:nvGraphicFramePr>
        <xdr:cNvPr id="26" name="Grafico 25">
          <a:extLst>
            <a:ext uri="{FF2B5EF4-FFF2-40B4-BE49-F238E27FC236}">
              <a16:creationId xmlns:a16="http://schemas.microsoft.com/office/drawing/2014/main" id="{7A7AB4C2-41AF-43AA-9FA8-376EA442F8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42</xdr:row>
      <xdr:rowOff>7619</xdr:rowOff>
    </xdr:from>
    <xdr:to>
      <xdr:col>5</xdr:col>
      <xdr:colOff>3810</xdr:colOff>
      <xdr:row>42</xdr:row>
      <xdr:rowOff>826768</xdr:rowOff>
    </xdr:to>
    <xdr:graphicFrame macro="">
      <xdr:nvGraphicFramePr>
        <xdr:cNvPr id="27" name="Grafico 26">
          <a:extLst>
            <a:ext uri="{FF2B5EF4-FFF2-40B4-BE49-F238E27FC236}">
              <a16:creationId xmlns:a16="http://schemas.microsoft.com/office/drawing/2014/main" id="{44ED365F-537E-4628-B27E-5005A1F0F1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43</xdr:row>
      <xdr:rowOff>7619</xdr:rowOff>
    </xdr:from>
    <xdr:to>
      <xdr:col>5</xdr:col>
      <xdr:colOff>3810</xdr:colOff>
      <xdr:row>43</xdr:row>
      <xdr:rowOff>826768</xdr:rowOff>
    </xdr:to>
    <xdr:graphicFrame macro="">
      <xdr:nvGraphicFramePr>
        <xdr:cNvPr id="28" name="Grafico 27">
          <a:extLst>
            <a:ext uri="{FF2B5EF4-FFF2-40B4-BE49-F238E27FC236}">
              <a16:creationId xmlns:a16="http://schemas.microsoft.com/office/drawing/2014/main" id="{5F0F6ED2-A062-41E0-88C5-4237EFB6C6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43</xdr:row>
      <xdr:rowOff>7619</xdr:rowOff>
    </xdr:from>
    <xdr:to>
      <xdr:col>5</xdr:col>
      <xdr:colOff>3810</xdr:colOff>
      <xdr:row>43</xdr:row>
      <xdr:rowOff>826768</xdr:rowOff>
    </xdr:to>
    <xdr:graphicFrame macro="">
      <xdr:nvGraphicFramePr>
        <xdr:cNvPr id="29" name="Grafico 28">
          <a:extLst>
            <a:ext uri="{FF2B5EF4-FFF2-40B4-BE49-F238E27FC236}">
              <a16:creationId xmlns:a16="http://schemas.microsoft.com/office/drawing/2014/main" id="{79499950-A58A-4E17-B4CC-73A5EE34DC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44</xdr:row>
      <xdr:rowOff>7619</xdr:rowOff>
    </xdr:from>
    <xdr:to>
      <xdr:col>5</xdr:col>
      <xdr:colOff>3810</xdr:colOff>
      <xdr:row>44</xdr:row>
      <xdr:rowOff>826768</xdr:rowOff>
    </xdr:to>
    <xdr:graphicFrame macro="">
      <xdr:nvGraphicFramePr>
        <xdr:cNvPr id="30" name="Grafico 29">
          <a:extLst>
            <a:ext uri="{FF2B5EF4-FFF2-40B4-BE49-F238E27FC236}">
              <a16:creationId xmlns:a16="http://schemas.microsoft.com/office/drawing/2014/main" id="{7B062C1A-FA5D-481A-AC3B-C13FEC2854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44</xdr:row>
      <xdr:rowOff>7619</xdr:rowOff>
    </xdr:from>
    <xdr:to>
      <xdr:col>5</xdr:col>
      <xdr:colOff>3810</xdr:colOff>
      <xdr:row>44</xdr:row>
      <xdr:rowOff>826768</xdr:rowOff>
    </xdr:to>
    <xdr:graphicFrame macro="">
      <xdr:nvGraphicFramePr>
        <xdr:cNvPr id="31" name="Grafico 30">
          <a:extLst>
            <a:ext uri="{FF2B5EF4-FFF2-40B4-BE49-F238E27FC236}">
              <a16:creationId xmlns:a16="http://schemas.microsoft.com/office/drawing/2014/main" id="{C5C07672-C271-4AAF-A0F3-661FA9D6D4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45</xdr:row>
      <xdr:rowOff>7619</xdr:rowOff>
    </xdr:from>
    <xdr:to>
      <xdr:col>5</xdr:col>
      <xdr:colOff>3810</xdr:colOff>
      <xdr:row>45</xdr:row>
      <xdr:rowOff>826768</xdr:rowOff>
    </xdr:to>
    <xdr:graphicFrame macro="">
      <xdr:nvGraphicFramePr>
        <xdr:cNvPr id="32" name="Grafico 31">
          <a:extLst>
            <a:ext uri="{FF2B5EF4-FFF2-40B4-BE49-F238E27FC236}">
              <a16:creationId xmlns:a16="http://schemas.microsoft.com/office/drawing/2014/main" id="{F234F63E-910B-4C39-8EFB-0BF5342AB2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0</xdr:colOff>
      <xdr:row>45</xdr:row>
      <xdr:rowOff>7619</xdr:rowOff>
    </xdr:from>
    <xdr:to>
      <xdr:col>5</xdr:col>
      <xdr:colOff>3810</xdr:colOff>
      <xdr:row>45</xdr:row>
      <xdr:rowOff>826768</xdr:rowOff>
    </xdr:to>
    <xdr:graphicFrame macro="">
      <xdr:nvGraphicFramePr>
        <xdr:cNvPr id="33" name="Grafico 32">
          <a:extLst>
            <a:ext uri="{FF2B5EF4-FFF2-40B4-BE49-F238E27FC236}">
              <a16:creationId xmlns:a16="http://schemas.microsoft.com/office/drawing/2014/main" id="{2E254E49-EEE2-401D-816F-1C3B152ED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0</xdr:colOff>
      <xdr:row>46</xdr:row>
      <xdr:rowOff>7619</xdr:rowOff>
    </xdr:from>
    <xdr:to>
      <xdr:col>5</xdr:col>
      <xdr:colOff>3810</xdr:colOff>
      <xdr:row>46</xdr:row>
      <xdr:rowOff>826768</xdr:rowOff>
    </xdr:to>
    <xdr:graphicFrame macro="">
      <xdr:nvGraphicFramePr>
        <xdr:cNvPr id="34" name="Grafico 33">
          <a:extLst>
            <a:ext uri="{FF2B5EF4-FFF2-40B4-BE49-F238E27FC236}">
              <a16:creationId xmlns:a16="http://schemas.microsoft.com/office/drawing/2014/main" id="{DEB75830-5F82-47BF-B05B-D9EF06EAF1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0</xdr:colOff>
      <xdr:row>46</xdr:row>
      <xdr:rowOff>7619</xdr:rowOff>
    </xdr:from>
    <xdr:to>
      <xdr:col>5</xdr:col>
      <xdr:colOff>3810</xdr:colOff>
      <xdr:row>46</xdr:row>
      <xdr:rowOff>826768</xdr:rowOff>
    </xdr:to>
    <xdr:graphicFrame macro="">
      <xdr:nvGraphicFramePr>
        <xdr:cNvPr id="35" name="Grafico 34">
          <a:extLst>
            <a:ext uri="{FF2B5EF4-FFF2-40B4-BE49-F238E27FC236}">
              <a16:creationId xmlns:a16="http://schemas.microsoft.com/office/drawing/2014/main" id="{C3BF06CC-CF35-42D4-AE1B-8D4ED3DD5D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xdr:col>
      <xdr:colOff>0</xdr:colOff>
      <xdr:row>47</xdr:row>
      <xdr:rowOff>7619</xdr:rowOff>
    </xdr:from>
    <xdr:to>
      <xdr:col>5</xdr:col>
      <xdr:colOff>3810</xdr:colOff>
      <xdr:row>47</xdr:row>
      <xdr:rowOff>826768</xdr:rowOff>
    </xdr:to>
    <xdr:graphicFrame macro="">
      <xdr:nvGraphicFramePr>
        <xdr:cNvPr id="36" name="Grafico 35">
          <a:extLst>
            <a:ext uri="{FF2B5EF4-FFF2-40B4-BE49-F238E27FC236}">
              <a16:creationId xmlns:a16="http://schemas.microsoft.com/office/drawing/2014/main" id="{C979F628-805A-4540-818E-6C8DF7294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0</xdr:colOff>
      <xdr:row>47</xdr:row>
      <xdr:rowOff>7619</xdr:rowOff>
    </xdr:from>
    <xdr:to>
      <xdr:col>5</xdr:col>
      <xdr:colOff>3810</xdr:colOff>
      <xdr:row>47</xdr:row>
      <xdr:rowOff>826768</xdr:rowOff>
    </xdr:to>
    <xdr:graphicFrame macro="">
      <xdr:nvGraphicFramePr>
        <xdr:cNvPr id="37" name="Grafico 36">
          <a:extLst>
            <a:ext uri="{FF2B5EF4-FFF2-40B4-BE49-F238E27FC236}">
              <a16:creationId xmlns:a16="http://schemas.microsoft.com/office/drawing/2014/main" id="{29A89202-0DC3-4007-97FA-1F3F3B514A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0</xdr:colOff>
      <xdr:row>48</xdr:row>
      <xdr:rowOff>7619</xdr:rowOff>
    </xdr:from>
    <xdr:to>
      <xdr:col>5</xdr:col>
      <xdr:colOff>3810</xdr:colOff>
      <xdr:row>48</xdr:row>
      <xdr:rowOff>826768</xdr:rowOff>
    </xdr:to>
    <xdr:graphicFrame macro="">
      <xdr:nvGraphicFramePr>
        <xdr:cNvPr id="38" name="Grafico 37">
          <a:extLst>
            <a:ext uri="{FF2B5EF4-FFF2-40B4-BE49-F238E27FC236}">
              <a16:creationId xmlns:a16="http://schemas.microsoft.com/office/drawing/2014/main" id="{252F10CD-1E3E-457E-8D92-4C523E7FD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0</xdr:colOff>
      <xdr:row>48</xdr:row>
      <xdr:rowOff>7619</xdr:rowOff>
    </xdr:from>
    <xdr:to>
      <xdr:col>5</xdr:col>
      <xdr:colOff>3810</xdr:colOff>
      <xdr:row>48</xdr:row>
      <xdr:rowOff>826768</xdr:rowOff>
    </xdr:to>
    <xdr:graphicFrame macro="">
      <xdr:nvGraphicFramePr>
        <xdr:cNvPr id="39" name="Grafico 38">
          <a:extLst>
            <a:ext uri="{FF2B5EF4-FFF2-40B4-BE49-F238E27FC236}">
              <a16:creationId xmlns:a16="http://schemas.microsoft.com/office/drawing/2014/main" id="{46CE5EFB-9B7D-445B-B295-F005F40FF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xdr:col>
      <xdr:colOff>0</xdr:colOff>
      <xdr:row>49</xdr:row>
      <xdr:rowOff>7619</xdr:rowOff>
    </xdr:from>
    <xdr:to>
      <xdr:col>5</xdr:col>
      <xdr:colOff>3810</xdr:colOff>
      <xdr:row>49</xdr:row>
      <xdr:rowOff>826768</xdr:rowOff>
    </xdr:to>
    <xdr:graphicFrame macro="">
      <xdr:nvGraphicFramePr>
        <xdr:cNvPr id="40" name="Grafico 39">
          <a:extLst>
            <a:ext uri="{FF2B5EF4-FFF2-40B4-BE49-F238E27FC236}">
              <a16:creationId xmlns:a16="http://schemas.microsoft.com/office/drawing/2014/main" id="{28F3C71E-42EC-409D-B9A9-3B64B1A67E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xdr:col>
      <xdr:colOff>0</xdr:colOff>
      <xdr:row>49</xdr:row>
      <xdr:rowOff>7619</xdr:rowOff>
    </xdr:from>
    <xdr:to>
      <xdr:col>5</xdr:col>
      <xdr:colOff>3810</xdr:colOff>
      <xdr:row>49</xdr:row>
      <xdr:rowOff>826768</xdr:rowOff>
    </xdr:to>
    <xdr:graphicFrame macro="">
      <xdr:nvGraphicFramePr>
        <xdr:cNvPr id="41" name="Grafico 40">
          <a:extLst>
            <a:ext uri="{FF2B5EF4-FFF2-40B4-BE49-F238E27FC236}">
              <a16:creationId xmlns:a16="http://schemas.microsoft.com/office/drawing/2014/main" id="{6D93520B-4AE7-4D3E-AFB9-A8E94A3F8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0</xdr:colOff>
      <xdr:row>50</xdr:row>
      <xdr:rowOff>7619</xdr:rowOff>
    </xdr:from>
    <xdr:to>
      <xdr:col>5</xdr:col>
      <xdr:colOff>3810</xdr:colOff>
      <xdr:row>50</xdr:row>
      <xdr:rowOff>826768</xdr:rowOff>
    </xdr:to>
    <xdr:graphicFrame macro="">
      <xdr:nvGraphicFramePr>
        <xdr:cNvPr id="42" name="Grafico 41">
          <a:extLst>
            <a:ext uri="{FF2B5EF4-FFF2-40B4-BE49-F238E27FC236}">
              <a16:creationId xmlns:a16="http://schemas.microsoft.com/office/drawing/2014/main" id="{AD7C3E31-7ED6-4D39-87AA-418F7691C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0</xdr:colOff>
      <xdr:row>50</xdr:row>
      <xdr:rowOff>7619</xdr:rowOff>
    </xdr:from>
    <xdr:to>
      <xdr:col>5</xdr:col>
      <xdr:colOff>3810</xdr:colOff>
      <xdr:row>50</xdr:row>
      <xdr:rowOff>826768</xdr:rowOff>
    </xdr:to>
    <xdr:graphicFrame macro="">
      <xdr:nvGraphicFramePr>
        <xdr:cNvPr id="43" name="Grafico 42">
          <a:extLst>
            <a:ext uri="{FF2B5EF4-FFF2-40B4-BE49-F238E27FC236}">
              <a16:creationId xmlns:a16="http://schemas.microsoft.com/office/drawing/2014/main" id="{DA25EA11-00AB-4401-8137-276D4B02A5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xdr:col>
      <xdr:colOff>0</xdr:colOff>
      <xdr:row>51</xdr:row>
      <xdr:rowOff>7619</xdr:rowOff>
    </xdr:from>
    <xdr:to>
      <xdr:col>5</xdr:col>
      <xdr:colOff>3810</xdr:colOff>
      <xdr:row>51</xdr:row>
      <xdr:rowOff>826768</xdr:rowOff>
    </xdr:to>
    <xdr:graphicFrame macro="">
      <xdr:nvGraphicFramePr>
        <xdr:cNvPr id="44" name="Grafico 43">
          <a:extLst>
            <a:ext uri="{FF2B5EF4-FFF2-40B4-BE49-F238E27FC236}">
              <a16:creationId xmlns:a16="http://schemas.microsoft.com/office/drawing/2014/main" id="{CFDCB1CD-8187-474B-BEFB-94A41FD4BE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0</xdr:colOff>
      <xdr:row>51</xdr:row>
      <xdr:rowOff>7619</xdr:rowOff>
    </xdr:from>
    <xdr:to>
      <xdr:col>5</xdr:col>
      <xdr:colOff>3810</xdr:colOff>
      <xdr:row>51</xdr:row>
      <xdr:rowOff>826768</xdr:rowOff>
    </xdr:to>
    <xdr:graphicFrame macro="">
      <xdr:nvGraphicFramePr>
        <xdr:cNvPr id="45" name="Grafico 44">
          <a:extLst>
            <a:ext uri="{FF2B5EF4-FFF2-40B4-BE49-F238E27FC236}">
              <a16:creationId xmlns:a16="http://schemas.microsoft.com/office/drawing/2014/main" id="{36B648E0-8034-4BCF-BC74-5654B01C9D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5</xdr:col>
      <xdr:colOff>0</xdr:colOff>
      <xdr:row>52</xdr:row>
      <xdr:rowOff>7619</xdr:rowOff>
    </xdr:from>
    <xdr:to>
      <xdr:col>5</xdr:col>
      <xdr:colOff>3810</xdr:colOff>
      <xdr:row>52</xdr:row>
      <xdr:rowOff>826768</xdr:rowOff>
    </xdr:to>
    <xdr:graphicFrame macro="">
      <xdr:nvGraphicFramePr>
        <xdr:cNvPr id="46" name="Grafico 45">
          <a:extLst>
            <a:ext uri="{FF2B5EF4-FFF2-40B4-BE49-F238E27FC236}">
              <a16:creationId xmlns:a16="http://schemas.microsoft.com/office/drawing/2014/main" id="{FB70DE74-7473-4CF1-82BC-738E155A8C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5</xdr:col>
      <xdr:colOff>0</xdr:colOff>
      <xdr:row>52</xdr:row>
      <xdr:rowOff>7619</xdr:rowOff>
    </xdr:from>
    <xdr:to>
      <xdr:col>5</xdr:col>
      <xdr:colOff>3810</xdr:colOff>
      <xdr:row>52</xdr:row>
      <xdr:rowOff>826768</xdr:rowOff>
    </xdr:to>
    <xdr:graphicFrame macro="">
      <xdr:nvGraphicFramePr>
        <xdr:cNvPr id="47" name="Grafico 46">
          <a:extLst>
            <a:ext uri="{FF2B5EF4-FFF2-40B4-BE49-F238E27FC236}">
              <a16:creationId xmlns:a16="http://schemas.microsoft.com/office/drawing/2014/main" id="{2F29836C-930B-4C7C-8331-7A0ACBBDC5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5</xdr:col>
      <xdr:colOff>0</xdr:colOff>
      <xdr:row>53</xdr:row>
      <xdr:rowOff>7619</xdr:rowOff>
    </xdr:from>
    <xdr:to>
      <xdr:col>5</xdr:col>
      <xdr:colOff>3810</xdr:colOff>
      <xdr:row>53</xdr:row>
      <xdr:rowOff>826768</xdr:rowOff>
    </xdr:to>
    <xdr:graphicFrame macro="">
      <xdr:nvGraphicFramePr>
        <xdr:cNvPr id="50" name="Grafico 49">
          <a:extLst>
            <a:ext uri="{FF2B5EF4-FFF2-40B4-BE49-F238E27FC236}">
              <a16:creationId xmlns:a16="http://schemas.microsoft.com/office/drawing/2014/main" id="{242FBC09-69FC-48ED-B46B-46015C76A3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5</xdr:col>
      <xdr:colOff>0</xdr:colOff>
      <xdr:row>53</xdr:row>
      <xdr:rowOff>7619</xdr:rowOff>
    </xdr:from>
    <xdr:to>
      <xdr:col>5</xdr:col>
      <xdr:colOff>3810</xdr:colOff>
      <xdr:row>53</xdr:row>
      <xdr:rowOff>826768</xdr:rowOff>
    </xdr:to>
    <xdr:graphicFrame macro="">
      <xdr:nvGraphicFramePr>
        <xdr:cNvPr id="51" name="Grafico 50">
          <a:extLst>
            <a:ext uri="{FF2B5EF4-FFF2-40B4-BE49-F238E27FC236}">
              <a16:creationId xmlns:a16="http://schemas.microsoft.com/office/drawing/2014/main" id="{1310DE04-5D84-4F87-BE93-7C11D27627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5</xdr:col>
      <xdr:colOff>0</xdr:colOff>
      <xdr:row>54</xdr:row>
      <xdr:rowOff>7619</xdr:rowOff>
    </xdr:from>
    <xdr:to>
      <xdr:col>5</xdr:col>
      <xdr:colOff>3810</xdr:colOff>
      <xdr:row>54</xdr:row>
      <xdr:rowOff>826768</xdr:rowOff>
    </xdr:to>
    <xdr:graphicFrame macro="">
      <xdr:nvGraphicFramePr>
        <xdr:cNvPr id="52" name="Grafico 51">
          <a:extLst>
            <a:ext uri="{FF2B5EF4-FFF2-40B4-BE49-F238E27FC236}">
              <a16:creationId xmlns:a16="http://schemas.microsoft.com/office/drawing/2014/main" id="{52821B7F-AFEC-455F-A432-1052617A56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xdr:col>
      <xdr:colOff>0</xdr:colOff>
      <xdr:row>54</xdr:row>
      <xdr:rowOff>7619</xdr:rowOff>
    </xdr:from>
    <xdr:to>
      <xdr:col>5</xdr:col>
      <xdr:colOff>3810</xdr:colOff>
      <xdr:row>54</xdr:row>
      <xdr:rowOff>826768</xdr:rowOff>
    </xdr:to>
    <xdr:graphicFrame macro="">
      <xdr:nvGraphicFramePr>
        <xdr:cNvPr id="53" name="Grafico 52">
          <a:extLst>
            <a:ext uri="{FF2B5EF4-FFF2-40B4-BE49-F238E27FC236}">
              <a16:creationId xmlns:a16="http://schemas.microsoft.com/office/drawing/2014/main" id="{D116B363-051C-46DD-A2F8-E44C413DF6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5</xdr:col>
      <xdr:colOff>0</xdr:colOff>
      <xdr:row>55</xdr:row>
      <xdr:rowOff>7619</xdr:rowOff>
    </xdr:from>
    <xdr:to>
      <xdr:col>5</xdr:col>
      <xdr:colOff>3810</xdr:colOff>
      <xdr:row>55</xdr:row>
      <xdr:rowOff>826768</xdr:rowOff>
    </xdr:to>
    <xdr:graphicFrame macro="">
      <xdr:nvGraphicFramePr>
        <xdr:cNvPr id="54" name="Grafico 53">
          <a:extLst>
            <a:ext uri="{FF2B5EF4-FFF2-40B4-BE49-F238E27FC236}">
              <a16:creationId xmlns:a16="http://schemas.microsoft.com/office/drawing/2014/main" id="{8A066390-2927-4906-80C5-FFF8AD2C2B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0</xdr:colOff>
      <xdr:row>55</xdr:row>
      <xdr:rowOff>7619</xdr:rowOff>
    </xdr:from>
    <xdr:to>
      <xdr:col>5</xdr:col>
      <xdr:colOff>3810</xdr:colOff>
      <xdr:row>55</xdr:row>
      <xdr:rowOff>826768</xdr:rowOff>
    </xdr:to>
    <xdr:graphicFrame macro="">
      <xdr:nvGraphicFramePr>
        <xdr:cNvPr id="55" name="Grafico 54">
          <a:extLst>
            <a:ext uri="{FF2B5EF4-FFF2-40B4-BE49-F238E27FC236}">
              <a16:creationId xmlns:a16="http://schemas.microsoft.com/office/drawing/2014/main" id="{1470B5DC-88C8-40CA-809E-79A96D50A0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5</xdr:col>
      <xdr:colOff>0</xdr:colOff>
      <xdr:row>7</xdr:row>
      <xdr:rowOff>7619</xdr:rowOff>
    </xdr:from>
    <xdr:to>
      <xdr:col>5</xdr:col>
      <xdr:colOff>3810</xdr:colOff>
      <xdr:row>7</xdr:row>
      <xdr:rowOff>826768</xdr:rowOff>
    </xdr:to>
    <xdr:graphicFrame macro="">
      <xdr:nvGraphicFramePr>
        <xdr:cNvPr id="56" name="Grafico 55">
          <a:extLst>
            <a:ext uri="{FF2B5EF4-FFF2-40B4-BE49-F238E27FC236}">
              <a16:creationId xmlns:a16="http://schemas.microsoft.com/office/drawing/2014/main" id="{074358DC-7359-4B83-9453-902CFFB7E9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0</xdr:colOff>
      <xdr:row>7</xdr:row>
      <xdr:rowOff>7619</xdr:rowOff>
    </xdr:from>
    <xdr:to>
      <xdr:col>5</xdr:col>
      <xdr:colOff>3810</xdr:colOff>
      <xdr:row>16</xdr:row>
      <xdr:rowOff>66675</xdr:rowOff>
    </xdr:to>
    <xdr:graphicFrame macro="">
      <xdr:nvGraphicFramePr>
        <xdr:cNvPr id="57" name="Grafico 56">
          <a:extLst>
            <a:ext uri="{FF2B5EF4-FFF2-40B4-BE49-F238E27FC236}">
              <a16:creationId xmlns:a16="http://schemas.microsoft.com/office/drawing/2014/main" id="{0E7A9953-7362-4F2E-A99C-ED5FC6AB3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5</xdr:col>
      <xdr:colOff>0</xdr:colOff>
      <xdr:row>9</xdr:row>
      <xdr:rowOff>7619</xdr:rowOff>
    </xdr:from>
    <xdr:to>
      <xdr:col>5</xdr:col>
      <xdr:colOff>3810</xdr:colOff>
      <xdr:row>9</xdr:row>
      <xdr:rowOff>826768</xdr:rowOff>
    </xdr:to>
    <xdr:graphicFrame macro="">
      <xdr:nvGraphicFramePr>
        <xdr:cNvPr id="58" name="Grafico 57">
          <a:extLst>
            <a:ext uri="{FF2B5EF4-FFF2-40B4-BE49-F238E27FC236}">
              <a16:creationId xmlns:a16="http://schemas.microsoft.com/office/drawing/2014/main" id="{0CCB786B-B228-452E-9D81-9C8849A6BF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5</xdr:col>
      <xdr:colOff>0</xdr:colOff>
      <xdr:row>9</xdr:row>
      <xdr:rowOff>7619</xdr:rowOff>
    </xdr:from>
    <xdr:to>
      <xdr:col>5</xdr:col>
      <xdr:colOff>3810</xdr:colOff>
      <xdr:row>9</xdr:row>
      <xdr:rowOff>826768</xdr:rowOff>
    </xdr:to>
    <xdr:graphicFrame macro="">
      <xdr:nvGraphicFramePr>
        <xdr:cNvPr id="59" name="Grafico 58">
          <a:extLst>
            <a:ext uri="{FF2B5EF4-FFF2-40B4-BE49-F238E27FC236}">
              <a16:creationId xmlns:a16="http://schemas.microsoft.com/office/drawing/2014/main" id="{BC09B1D8-2928-42DB-B502-E74EDD3110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5</xdr:col>
      <xdr:colOff>0</xdr:colOff>
      <xdr:row>9</xdr:row>
      <xdr:rowOff>7619</xdr:rowOff>
    </xdr:from>
    <xdr:to>
      <xdr:col>5</xdr:col>
      <xdr:colOff>3810</xdr:colOff>
      <xdr:row>9</xdr:row>
      <xdr:rowOff>826768</xdr:rowOff>
    </xdr:to>
    <xdr:graphicFrame macro="">
      <xdr:nvGraphicFramePr>
        <xdr:cNvPr id="60" name="Grafico 59">
          <a:extLst>
            <a:ext uri="{FF2B5EF4-FFF2-40B4-BE49-F238E27FC236}">
              <a16:creationId xmlns:a16="http://schemas.microsoft.com/office/drawing/2014/main" id="{0623C758-D1DA-43C0-8851-ACD6DF9273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5</xdr:col>
      <xdr:colOff>0</xdr:colOff>
      <xdr:row>8</xdr:row>
      <xdr:rowOff>7619</xdr:rowOff>
    </xdr:from>
    <xdr:to>
      <xdr:col>5</xdr:col>
      <xdr:colOff>3810</xdr:colOff>
      <xdr:row>8</xdr:row>
      <xdr:rowOff>826768</xdr:rowOff>
    </xdr:to>
    <xdr:graphicFrame macro="">
      <xdr:nvGraphicFramePr>
        <xdr:cNvPr id="61" name="Grafico 60">
          <a:extLst>
            <a:ext uri="{FF2B5EF4-FFF2-40B4-BE49-F238E27FC236}">
              <a16:creationId xmlns:a16="http://schemas.microsoft.com/office/drawing/2014/main" id="{F9AEC949-090E-4778-BF8E-8F12A8773F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5</xdr:col>
      <xdr:colOff>0</xdr:colOff>
      <xdr:row>9</xdr:row>
      <xdr:rowOff>7619</xdr:rowOff>
    </xdr:from>
    <xdr:to>
      <xdr:col>5</xdr:col>
      <xdr:colOff>3810</xdr:colOff>
      <xdr:row>9</xdr:row>
      <xdr:rowOff>826768</xdr:rowOff>
    </xdr:to>
    <xdr:graphicFrame macro="">
      <xdr:nvGraphicFramePr>
        <xdr:cNvPr id="62" name="Grafico 61">
          <a:extLst>
            <a:ext uri="{FF2B5EF4-FFF2-40B4-BE49-F238E27FC236}">
              <a16:creationId xmlns:a16="http://schemas.microsoft.com/office/drawing/2014/main" id="{B11FA6EC-257A-4EAE-B7AD-B3AA25241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5</xdr:col>
      <xdr:colOff>0</xdr:colOff>
      <xdr:row>10</xdr:row>
      <xdr:rowOff>7619</xdr:rowOff>
    </xdr:from>
    <xdr:to>
      <xdr:col>5</xdr:col>
      <xdr:colOff>3810</xdr:colOff>
      <xdr:row>10</xdr:row>
      <xdr:rowOff>826768</xdr:rowOff>
    </xdr:to>
    <xdr:graphicFrame macro="">
      <xdr:nvGraphicFramePr>
        <xdr:cNvPr id="63" name="Grafico 62">
          <a:extLst>
            <a:ext uri="{FF2B5EF4-FFF2-40B4-BE49-F238E27FC236}">
              <a16:creationId xmlns:a16="http://schemas.microsoft.com/office/drawing/2014/main" id="{BD28AF7D-F431-4685-9117-38681E835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5</xdr:col>
      <xdr:colOff>0</xdr:colOff>
      <xdr:row>11</xdr:row>
      <xdr:rowOff>7619</xdr:rowOff>
    </xdr:from>
    <xdr:to>
      <xdr:col>5</xdr:col>
      <xdr:colOff>3810</xdr:colOff>
      <xdr:row>11</xdr:row>
      <xdr:rowOff>826768</xdr:rowOff>
    </xdr:to>
    <xdr:graphicFrame macro="">
      <xdr:nvGraphicFramePr>
        <xdr:cNvPr id="64" name="Grafico 63">
          <a:extLst>
            <a:ext uri="{FF2B5EF4-FFF2-40B4-BE49-F238E27FC236}">
              <a16:creationId xmlns:a16="http://schemas.microsoft.com/office/drawing/2014/main" id="{7721647C-A458-42EF-A2F1-2002BA74F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5</xdr:col>
      <xdr:colOff>0</xdr:colOff>
      <xdr:row>12</xdr:row>
      <xdr:rowOff>7619</xdr:rowOff>
    </xdr:from>
    <xdr:to>
      <xdr:col>5</xdr:col>
      <xdr:colOff>3810</xdr:colOff>
      <xdr:row>12</xdr:row>
      <xdr:rowOff>826768</xdr:rowOff>
    </xdr:to>
    <xdr:graphicFrame macro="">
      <xdr:nvGraphicFramePr>
        <xdr:cNvPr id="65" name="Grafico 64">
          <a:extLst>
            <a:ext uri="{FF2B5EF4-FFF2-40B4-BE49-F238E27FC236}">
              <a16:creationId xmlns:a16="http://schemas.microsoft.com/office/drawing/2014/main" id="{1D193B47-D68F-4EDB-B8AC-3E842CBD71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5</xdr:col>
      <xdr:colOff>0</xdr:colOff>
      <xdr:row>13</xdr:row>
      <xdr:rowOff>7619</xdr:rowOff>
    </xdr:from>
    <xdr:to>
      <xdr:col>5</xdr:col>
      <xdr:colOff>3810</xdr:colOff>
      <xdr:row>13</xdr:row>
      <xdr:rowOff>826768</xdr:rowOff>
    </xdr:to>
    <xdr:graphicFrame macro="">
      <xdr:nvGraphicFramePr>
        <xdr:cNvPr id="66" name="Grafico 65">
          <a:extLst>
            <a:ext uri="{FF2B5EF4-FFF2-40B4-BE49-F238E27FC236}">
              <a16:creationId xmlns:a16="http://schemas.microsoft.com/office/drawing/2014/main" id="{F761474C-C4D9-43E3-9135-BA6F57A828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5</xdr:col>
      <xdr:colOff>0</xdr:colOff>
      <xdr:row>14</xdr:row>
      <xdr:rowOff>7619</xdr:rowOff>
    </xdr:from>
    <xdr:to>
      <xdr:col>5</xdr:col>
      <xdr:colOff>3810</xdr:colOff>
      <xdr:row>14</xdr:row>
      <xdr:rowOff>826768</xdr:rowOff>
    </xdr:to>
    <xdr:graphicFrame macro="">
      <xdr:nvGraphicFramePr>
        <xdr:cNvPr id="67" name="Grafico 66">
          <a:extLst>
            <a:ext uri="{FF2B5EF4-FFF2-40B4-BE49-F238E27FC236}">
              <a16:creationId xmlns:a16="http://schemas.microsoft.com/office/drawing/2014/main" id="{E44CA8ED-D287-4789-BC1A-9994265106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5</xdr:col>
      <xdr:colOff>0</xdr:colOff>
      <xdr:row>15</xdr:row>
      <xdr:rowOff>7619</xdr:rowOff>
    </xdr:from>
    <xdr:to>
      <xdr:col>5</xdr:col>
      <xdr:colOff>3810</xdr:colOff>
      <xdr:row>15</xdr:row>
      <xdr:rowOff>826768</xdr:rowOff>
    </xdr:to>
    <xdr:graphicFrame macro="">
      <xdr:nvGraphicFramePr>
        <xdr:cNvPr id="68" name="Grafico 67">
          <a:extLst>
            <a:ext uri="{FF2B5EF4-FFF2-40B4-BE49-F238E27FC236}">
              <a16:creationId xmlns:a16="http://schemas.microsoft.com/office/drawing/2014/main" id="{6B177A1A-419D-46DD-B695-97DA421D0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5</xdr:col>
      <xdr:colOff>0</xdr:colOff>
      <xdr:row>20</xdr:row>
      <xdr:rowOff>7619</xdr:rowOff>
    </xdr:from>
    <xdr:to>
      <xdr:col>5</xdr:col>
      <xdr:colOff>3810</xdr:colOff>
      <xdr:row>20</xdr:row>
      <xdr:rowOff>826768</xdr:rowOff>
    </xdr:to>
    <xdr:graphicFrame macro="">
      <xdr:nvGraphicFramePr>
        <xdr:cNvPr id="69" name="Grafico 68">
          <a:extLst>
            <a:ext uri="{FF2B5EF4-FFF2-40B4-BE49-F238E27FC236}">
              <a16:creationId xmlns:a16="http://schemas.microsoft.com/office/drawing/2014/main" id="{70A3A9F3-0D2B-49EA-AB5E-4C5EC6885B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5</xdr:col>
      <xdr:colOff>0</xdr:colOff>
      <xdr:row>20</xdr:row>
      <xdr:rowOff>7619</xdr:rowOff>
    </xdr:from>
    <xdr:to>
      <xdr:col>5</xdr:col>
      <xdr:colOff>3810</xdr:colOff>
      <xdr:row>20</xdr:row>
      <xdr:rowOff>826768</xdr:rowOff>
    </xdr:to>
    <xdr:graphicFrame macro="">
      <xdr:nvGraphicFramePr>
        <xdr:cNvPr id="70" name="Grafico 69">
          <a:extLst>
            <a:ext uri="{FF2B5EF4-FFF2-40B4-BE49-F238E27FC236}">
              <a16:creationId xmlns:a16="http://schemas.microsoft.com/office/drawing/2014/main" id="{CC1DE631-9B5E-4AB1-92B2-28328507A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5</xdr:col>
      <xdr:colOff>0</xdr:colOff>
      <xdr:row>20</xdr:row>
      <xdr:rowOff>7619</xdr:rowOff>
    </xdr:from>
    <xdr:to>
      <xdr:col>5</xdr:col>
      <xdr:colOff>3810</xdr:colOff>
      <xdr:row>20</xdr:row>
      <xdr:rowOff>826768</xdr:rowOff>
    </xdr:to>
    <xdr:graphicFrame macro="">
      <xdr:nvGraphicFramePr>
        <xdr:cNvPr id="71" name="Grafico 70">
          <a:extLst>
            <a:ext uri="{FF2B5EF4-FFF2-40B4-BE49-F238E27FC236}">
              <a16:creationId xmlns:a16="http://schemas.microsoft.com/office/drawing/2014/main" id="{E5D85EFC-EC9C-4E90-A282-24178FC90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5</xdr:col>
      <xdr:colOff>0</xdr:colOff>
      <xdr:row>25</xdr:row>
      <xdr:rowOff>7619</xdr:rowOff>
    </xdr:from>
    <xdr:to>
      <xdr:col>5</xdr:col>
      <xdr:colOff>3810</xdr:colOff>
      <xdr:row>25</xdr:row>
      <xdr:rowOff>826768</xdr:rowOff>
    </xdr:to>
    <xdr:graphicFrame macro="">
      <xdr:nvGraphicFramePr>
        <xdr:cNvPr id="72" name="Grafico 71">
          <a:extLst>
            <a:ext uri="{FF2B5EF4-FFF2-40B4-BE49-F238E27FC236}">
              <a16:creationId xmlns:a16="http://schemas.microsoft.com/office/drawing/2014/main" id="{4C25A0D5-CF9D-4767-9636-72A98A9643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5</xdr:col>
      <xdr:colOff>0</xdr:colOff>
      <xdr:row>25</xdr:row>
      <xdr:rowOff>7619</xdr:rowOff>
    </xdr:from>
    <xdr:to>
      <xdr:col>5</xdr:col>
      <xdr:colOff>3810</xdr:colOff>
      <xdr:row>25</xdr:row>
      <xdr:rowOff>826768</xdr:rowOff>
    </xdr:to>
    <xdr:graphicFrame macro="">
      <xdr:nvGraphicFramePr>
        <xdr:cNvPr id="73" name="Grafico 72">
          <a:extLst>
            <a:ext uri="{FF2B5EF4-FFF2-40B4-BE49-F238E27FC236}">
              <a16:creationId xmlns:a16="http://schemas.microsoft.com/office/drawing/2014/main" id="{B69059AA-E3B5-4C55-B189-4B866DDC79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5</xdr:col>
      <xdr:colOff>0</xdr:colOff>
      <xdr:row>25</xdr:row>
      <xdr:rowOff>7619</xdr:rowOff>
    </xdr:from>
    <xdr:to>
      <xdr:col>5</xdr:col>
      <xdr:colOff>3810</xdr:colOff>
      <xdr:row>25</xdr:row>
      <xdr:rowOff>826768</xdr:rowOff>
    </xdr:to>
    <xdr:graphicFrame macro="">
      <xdr:nvGraphicFramePr>
        <xdr:cNvPr id="74" name="Grafico 73">
          <a:extLst>
            <a:ext uri="{FF2B5EF4-FFF2-40B4-BE49-F238E27FC236}">
              <a16:creationId xmlns:a16="http://schemas.microsoft.com/office/drawing/2014/main" id="{A5A5C897-34D8-41C7-A68E-F92D3FDB5C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5</xdr:col>
      <xdr:colOff>0</xdr:colOff>
      <xdr:row>35</xdr:row>
      <xdr:rowOff>7619</xdr:rowOff>
    </xdr:from>
    <xdr:to>
      <xdr:col>5</xdr:col>
      <xdr:colOff>3810</xdr:colOff>
      <xdr:row>35</xdr:row>
      <xdr:rowOff>826768</xdr:rowOff>
    </xdr:to>
    <xdr:graphicFrame macro="">
      <xdr:nvGraphicFramePr>
        <xdr:cNvPr id="75" name="Grafico 74">
          <a:extLst>
            <a:ext uri="{FF2B5EF4-FFF2-40B4-BE49-F238E27FC236}">
              <a16:creationId xmlns:a16="http://schemas.microsoft.com/office/drawing/2014/main" id="{ED254F46-5B31-47F8-8C82-0E20E5821E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5</xdr:col>
      <xdr:colOff>0</xdr:colOff>
      <xdr:row>35</xdr:row>
      <xdr:rowOff>7619</xdr:rowOff>
    </xdr:from>
    <xdr:to>
      <xdr:col>5</xdr:col>
      <xdr:colOff>3810</xdr:colOff>
      <xdr:row>35</xdr:row>
      <xdr:rowOff>826768</xdr:rowOff>
    </xdr:to>
    <xdr:graphicFrame macro="">
      <xdr:nvGraphicFramePr>
        <xdr:cNvPr id="76" name="Grafico 75">
          <a:extLst>
            <a:ext uri="{FF2B5EF4-FFF2-40B4-BE49-F238E27FC236}">
              <a16:creationId xmlns:a16="http://schemas.microsoft.com/office/drawing/2014/main" id="{D0BCB357-0E1C-40E3-8609-601C01303A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5</xdr:col>
      <xdr:colOff>0</xdr:colOff>
      <xdr:row>35</xdr:row>
      <xdr:rowOff>7619</xdr:rowOff>
    </xdr:from>
    <xdr:to>
      <xdr:col>5</xdr:col>
      <xdr:colOff>3810</xdr:colOff>
      <xdr:row>35</xdr:row>
      <xdr:rowOff>826768</xdr:rowOff>
    </xdr:to>
    <xdr:graphicFrame macro="">
      <xdr:nvGraphicFramePr>
        <xdr:cNvPr id="77" name="Grafico 76">
          <a:extLst>
            <a:ext uri="{FF2B5EF4-FFF2-40B4-BE49-F238E27FC236}">
              <a16:creationId xmlns:a16="http://schemas.microsoft.com/office/drawing/2014/main" id="{7A32C955-C745-400B-8424-6783D779FF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5</xdr:col>
      <xdr:colOff>0</xdr:colOff>
      <xdr:row>41</xdr:row>
      <xdr:rowOff>7619</xdr:rowOff>
    </xdr:from>
    <xdr:to>
      <xdr:col>5</xdr:col>
      <xdr:colOff>3810</xdr:colOff>
      <xdr:row>41</xdr:row>
      <xdr:rowOff>826768</xdr:rowOff>
    </xdr:to>
    <xdr:graphicFrame macro="">
      <xdr:nvGraphicFramePr>
        <xdr:cNvPr id="78" name="Grafico 77">
          <a:extLst>
            <a:ext uri="{FF2B5EF4-FFF2-40B4-BE49-F238E27FC236}">
              <a16:creationId xmlns:a16="http://schemas.microsoft.com/office/drawing/2014/main" id="{34AE250F-C135-4D09-81DE-B77CF413E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5</xdr:col>
      <xdr:colOff>0</xdr:colOff>
      <xdr:row>41</xdr:row>
      <xdr:rowOff>7619</xdr:rowOff>
    </xdr:from>
    <xdr:to>
      <xdr:col>5</xdr:col>
      <xdr:colOff>3810</xdr:colOff>
      <xdr:row>41</xdr:row>
      <xdr:rowOff>826768</xdr:rowOff>
    </xdr:to>
    <xdr:graphicFrame macro="">
      <xdr:nvGraphicFramePr>
        <xdr:cNvPr id="79" name="Grafico 78">
          <a:extLst>
            <a:ext uri="{FF2B5EF4-FFF2-40B4-BE49-F238E27FC236}">
              <a16:creationId xmlns:a16="http://schemas.microsoft.com/office/drawing/2014/main" id="{B1709A7F-1EC4-4EB8-B26B-2506E2895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5</xdr:col>
      <xdr:colOff>0</xdr:colOff>
      <xdr:row>42</xdr:row>
      <xdr:rowOff>7619</xdr:rowOff>
    </xdr:from>
    <xdr:to>
      <xdr:col>5</xdr:col>
      <xdr:colOff>3810</xdr:colOff>
      <xdr:row>42</xdr:row>
      <xdr:rowOff>826768</xdr:rowOff>
    </xdr:to>
    <xdr:graphicFrame macro="">
      <xdr:nvGraphicFramePr>
        <xdr:cNvPr id="80" name="Grafico 79">
          <a:extLst>
            <a:ext uri="{FF2B5EF4-FFF2-40B4-BE49-F238E27FC236}">
              <a16:creationId xmlns:a16="http://schemas.microsoft.com/office/drawing/2014/main" id="{34857779-1D5C-415F-8793-27BF5DBECC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5</xdr:col>
      <xdr:colOff>0</xdr:colOff>
      <xdr:row>42</xdr:row>
      <xdr:rowOff>7619</xdr:rowOff>
    </xdr:from>
    <xdr:to>
      <xdr:col>5</xdr:col>
      <xdr:colOff>3810</xdr:colOff>
      <xdr:row>42</xdr:row>
      <xdr:rowOff>826768</xdr:rowOff>
    </xdr:to>
    <xdr:graphicFrame macro="">
      <xdr:nvGraphicFramePr>
        <xdr:cNvPr id="81" name="Grafico 80">
          <a:extLst>
            <a:ext uri="{FF2B5EF4-FFF2-40B4-BE49-F238E27FC236}">
              <a16:creationId xmlns:a16="http://schemas.microsoft.com/office/drawing/2014/main" id="{EEB32F56-5CB9-4EAC-ADE5-C4F2804CDA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5</xdr:col>
      <xdr:colOff>0</xdr:colOff>
      <xdr:row>43</xdr:row>
      <xdr:rowOff>7619</xdr:rowOff>
    </xdr:from>
    <xdr:to>
      <xdr:col>5</xdr:col>
      <xdr:colOff>3810</xdr:colOff>
      <xdr:row>43</xdr:row>
      <xdr:rowOff>826768</xdr:rowOff>
    </xdr:to>
    <xdr:graphicFrame macro="">
      <xdr:nvGraphicFramePr>
        <xdr:cNvPr id="82" name="Grafico 81">
          <a:extLst>
            <a:ext uri="{FF2B5EF4-FFF2-40B4-BE49-F238E27FC236}">
              <a16:creationId xmlns:a16="http://schemas.microsoft.com/office/drawing/2014/main" id="{D10E33EF-7F81-40EC-A0EB-BD6DBCD15C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5</xdr:col>
      <xdr:colOff>0</xdr:colOff>
      <xdr:row>43</xdr:row>
      <xdr:rowOff>7619</xdr:rowOff>
    </xdr:from>
    <xdr:to>
      <xdr:col>5</xdr:col>
      <xdr:colOff>3810</xdr:colOff>
      <xdr:row>43</xdr:row>
      <xdr:rowOff>826768</xdr:rowOff>
    </xdr:to>
    <xdr:graphicFrame macro="">
      <xdr:nvGraphicFramePr>
        <xdr:cNvPr id="83" name="Grafico 82">
          <a:extLst>
            <a:ext uri="{FF2B5EF4-FFF2-40B4-BE49-F238E27FC236}">
              <a16:creationId xmlns:a16="http://schemas.microsoft.com/office/drawing/2014/main" id="{9B02B059-F7DA-4B49-A4B8-5A69A7738D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5</xdr:col>
      <xdr:colOff>0</xdr:colOff>
      <xdr:row>44</xdr:row>
      <xdr:rowOff>7619</xdr:rowOff>
    </xdr:from>
    <xdr:to>
      <xdr:col>5</xdr:col>
      <xdr:colOff>3810</xdr:colOff>
      <xdr:row>44</xdr:row>
      <xdr:rowOff>826768</xdr:rowOff>
    </xdr:to>
    <xdr:graphicFrame macro="">
      <xdr:nvGraphicFramePr>
        <xdr:cNvPr id="84" name="Grafico 83">
          <a:extLst>
            <a:ext uri="{FF2B5EF4-FFF2-40B4-BE49-F238E27FC236}">
              <a16:creationId xmlns:a16="http://schemas.microsoft.com/office/drawing/2014/main" id="{F8587CD7-D182-4AEB-818A-18B5EBB3EC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5</xdr:col>
      <xdr:colOff>0</xdr:colOff>
      <xdr:row>44</xdr:row>
      <xdr:rowOff>7619</xdr:rowOff>
    </xdr:from>
    <xdr:to>
      <xdr:col>5</xdr:col>
      <xdr:colOff>3810</xdr:colOff>
      <xdr:row>44</xdr:row>
      <xdr:rowOff>826768</xdr:rowOff>
    </xdr:to>
    <xdr:graphicFrame macro="">
      <xdr:nvGraphicFramePr>
        <xdr:cNvPr id="85" name="Grafico 84">
          <a:extLst>
            <a:ext uri="{FF2B5EF4-FFF2-40B4-BE49-F238E27FC236}">
              <a16:creationId xmlns:a16="http://schemas.microsoft.com/office/drawing/2014/main" id="{8D2F6171-BA53-42F2-8A2D-01A1431D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5</xdr:col>
      <xdr:colOff>0</xdr:colOff>
      <xdr:row>45</xdr:row>
      <xdr:rowOff>7619</xdr:rowOff>
    </xdr:from>
    <xdr:to>
      <xdr:col>5</xdr:col>
      <xdr:colOff>3810</xdr:colOff>
      <xdr:row>45</xdr:row>
      <xdr:rowOff>826768</xdr:rowOff>
    </xdr:to>
    <xdr:graphicFrame macro="">
      <xdr:nvGraphicFramePr>
        <xdr:cNvPr id="86" name="Grafico 85">
          <a:extLst>
            <a:ext uri="{FF2B5EF4-FFF2-40B4-BE49-F238E27FC236}">
              <a16:creationId xmlns:a16="http://schemas.microsoft.com/office/drawing/2014/main" id="{5B33C798-112D-4627-A941-7B2D2979B5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5</xdr:col>
      <xdr:colOff>0</xdr:colOff>
      <xdr:row>45</xdr:row>
      <xdr:rowOff>7619</xdr:rowOff>
    </xdr:from>
    <xdr:to>
      <xdr:col>5</xdr:col>
      <xdr:colOff>3810</xdr:colOff>
      <xdr:row>45</xdr:row>
      <xdr:rowOff>826768</xdr:rowOff>
    </xdr:to>
    <xdr:graphicFrame macro="">
      <xdr:nvGraphicFramePr>
        <xdr:cNvPr id="87" name="Grafico 86">
          <a:extLst>
            <a:ext uri="{FF2B5EF4-FFF2-40B4-BE49-F238E27FC236}">
              <a16:creationId xmlns:a16="http://schemas.microsoft.com/office/drawing/2014/main" id="{8E86B764-5550-4FF8-96AF-3F9BF636B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5</xdr:col>
      <xdr:colOff>0</xdr:colOff>
      <xdr:row>46</xdr:row>
      <xdr:rowOff>7619</xdr:rowOff>
    </xdr:from>
    <xdr:to>
      <xdr:col>5</xdr:col>
      <xdr:colOff>3810</xdr:colOff>
      <xdr:row>46</xdr:row>
      <xdr:rowOff>826768</xdr:rowOff>
    </xdr:to>
    <xdr:graphicFrame macro="">
      <xdr:nvGraphicFramePr>
        <xdr:cNvPr id="88" name="Grafico 87">
          <a:extLst>
            <a:ext uri="{FF2B5EF4-FFF2-40B4-BE49-F238E27FC236}">
              <a16:creationId xmlns:a16="http://schemas.microsoft.com/office/drawing/2014/main" id="{669A8D21-4268-441E-8E8F-037CBA1394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5</xdr:col>
      <xdr:colOff>0</xdr:colOff>
      <xdr:row>46</xdr:row>
      <xdr:rowOff>7619</xdr:rowOff>
    </xdr:from>
    <xdr:to>
      <xdr:col>5</xdr:col>
      <xdr:colOff>3810</xdr:colOff>
      <xdr:row>46</xdr:row>
      <xdr:rowOff>826768</xdr:rowOff>
    </xdr:to>
    <xdr:graphicFrame macro="">
      <xdr:nvGraphicFramePr>
        <xdr:cNvPr id="89" name="Grafico 88">
          <a:extLst>
            <a:ext uri="{FF2B5EF4-FFF2-40B4-BE49-F238E27FC236}">
              <a16:creationId xmlns:a16="http://schemas.microsoft.com/office/drawing/2014/main" id="{BC92E45F-7FC0-4E75-85F8-6336CC3DF5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5</xdr:col>
      <xdr:colOff>0</xdr:colOff>
      <xdr:row>47</xdr:row>
      <xdr:rowOff>7619</xdr:rowOff>
    </xdr:from>
    <xdr:to>
      <xdr:col>5</xdr:col>
      <xdr:colOff>3810</xdr:colOff>
      <xdr:row>47</xdr:row>
      <xdr:rowOff>826768</xdr:rowOff>
    </xdr:to>
    <xdr:graphicFrame macro="">
      <xdr:nvGraphicFramePr>
        <xdr:cNvPr id="90" name="Grafico 89">
          <a:extLst>
            <a:ext uri="{FF2B5EF4-FFF2-40B4-BE49-F238E27FC236}">
              <a16:creationId xmlns:a16="http://schemas.microsoft.com/office/drawing/2014/main" id="{8F25D3D2-9A2A-4885-A5FB-FF71A66A29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5</xdr:col>
      <xdr:colOff>0</xdr:colOff>
      <xdr:row>47</xdr:row>
      <xdr:rowOff>7619</xdr:rowOff>
    </xdr:from>
    <xdr:to>
      <xdr:col>5</xdr:col>
      <xdr:colOff>3810</xdr:colOff>
      <xdr:row>47</xdr:row>
      <xdr:rowOff>826768</xdr:rowOff>
    </xdr:to>
    <xdr:graphicFrame macro="">
      <xdr:nvGraphicFramePr>
        <xdr:cNvPr id="91" name="Grafico 90">
          <a:extLst>
            <a:ext uri="{FF2B5EF4-FFF2-40B4-BE49-F238E27FC236}">
              <a16:creationId xmlns:a16="http://schemas.microsoft.com/office/drawing/2014/main" id="{2C96E060-78C2-45F7-B7D7-B57BD0E7C9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5</xdr:col>
      <xdr:colOff>0</xdr:colOff>
      <xdr:row>48</xdr:row>
      <xdr:rowOff>7619</xdr:rowOff>
    </xdr:from>
    <xdr:to>
      <xdr:col>5</xdr:col>
      <xdr:colOff>3810</xdr:colOff>
      <xdr:row>48</xdr:row>
      <xdr:rowOff>826768</xdr:rowOff>
    </xdr:to>
    <xdr:graphicFrame macro="">
      <xdr:nvGraphicFramePr>
        <xdr:cNvPr id="92" name="Grafico 91">
          <a:extLst>
            <a:ext uri="{FF2B5EF4-FFF2-40B4-BE49-F238E27FC236}">
              <a16:creationId xmlns:a16="http://schemas.microsoft.com/office/drawing/2014/main" id="{3C26BA2F-D817-486C-B4CF-425DB5E329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5</xdr:col>
      <xdr:colOff>0</xdr:colOff>
      <xdr:row>48</xdr:row>
      <xdr:rowOff>7619</xdr:rowOff>
    </xdr:from>
    <xdr:to>
      <xdr:col>5</xdr:col>
      <xdr:colOff>3810</xdr:colOff>
      <xdr:row>48</xdr:row>
      <xdr:rowOff>826768</xdr:rowOff>
    </xdr:to>
    <xdr:graphicFrame macro="">
      <xdr:nvGraphicFramePr>
        <xdr:cNvPr id="93" name="Grafico 92">
          <a:extLst>
            <a:ext uri="{FF2B5EF4-FFF2-40B4-BE49-F238E27FC236}">
              <a16:creationId xmlns:a16="http://schemas.microsoft.com/office/drawing/2014/main" id="{A887B931-B033-4DAC-B88F-3BD45F92BA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5</xdr:col>
      <xdr:colOff>0</xdr:colOff>
      <xdr:row>49</xdr:row>
      <xdr:rowOff>7619</xdr:rowOff>
    </xdr:from>
    <xdr:to>
      <xdr:col>5</xdr:col>
      <xdr:colOff>3810</xdr:colOff>
      <xdr:row>49</xdr:row>
      <xdr:rowOff>826768</xdr:rowOff>
    </xdr:to>
    <xdr:graphicFrame macro="">
      <xdr:nvGraphicFramePr>
        <xdr:cNvPr id="94" name="Grafico 93">
          <a:extLst>
            <a:ext uri="{FF2B5EF4-FFF2-40B4-BE49-F238E27FC236}">
              <a16:creationId xmlns:a16="http://schemas.microsoft.com/office/drawing/2014/main" id="{CA79CE81-B9A3-4021-9D0F-6BFE026B36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5</xdr:col>
      <xdr:colOff>0</xdr:colOff>
      <xdr:row>49</xdr:row>
      <xdr:rowOff>7619</xdr:rowOff>
    </xdr:from>
    <xdr:to>
      <xdr:col>5</xdr:col>
      <xdr:colOff>3810</xdr:colOff>
      <xdr:row>49</xdr:row>
      <xdr:rowOff>826768</xdr:rowOff>
    </xdr:to>
    <xdr:graphicFrame macro="">
      <xdr:nvGraphicFramePr>
        <xdr:cNvPr id="95" name="Grafico 94">
          <a:extLst>
            <a:ext uri="{FF2B5EF4-FFF2-40B4-BE49-F238E27FC236}">
              <a16:creationId xmlns:a16="http://schemas.microsoft.com/office/drawing/2014/main" id="{AE7CA24C-6FAF-4D16-870A-3D9C3A1CE1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5</xdr:col>
      <xdr:colOff>0</xdr:colOff>
      <xdr:row>50</xdr:row>
      <xdr:rowOff>7619</xdr:rowOff>
    </xdr:from>
    <xdr:to>
      <xdr:col>5</xdr:col>
      <xdr:colOff>3810</xdr:colOff>
      <xdr:row>50</xdr:row>
      <xdr:rowOff>826768</xdr:rowOff>
    </xdr:to>
    <xdr:graphicFrame macro="">
      <xdr:nvGraphicFramePr>
        <xdr:cNvPr id="96" name="Grafico 95">
          <a:extLst>
            <a:ext uri="{FF2B5EF4-FFF2-40B4-BE49-F238E27FC236}">
              <a16:creationId xmlns:a16="http://schemas.microsoft.com/office/drawing/2014/main" id="{59F60DD0-CEDD-47DF-8970-B16E274D3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5</xdr:col>
      <xdr:colOff>0</xdr:colOff>
      <xdr:row>50</xdr:row>
      <xdr:rowOff>7619</xdr:rowOff>
    </xdr:from>
    <xdr:to>
      <xdr:col>5</xdr:col>
      <xdr:colOff>3810</xdr:colOff>
      <xdr:row>50</xdr:row>
      <xdr:rowOff>826768</xdr:rowOff>
    </xdr:to>
    <xdr:graphicFrame macro="">
      <xdr:nvGraphicFramePr>
        <xdr:cNvPr id="97" name="Grafico 96">
          <a:extLst>
            <a:ext uri="{FF2B5EF4-FFF2-40B4-BE49-F238E27FC236}">
              <a16:creationId xmlns:a16="http://schemas.microsoft.com/office/drawing/2014/main" id="{45B9CFFA-2C1C-4A27-BAD3-FB170B4608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5</xdr:col>
      <xdr:colOff>0</xdr:colOff>
      <xdr:row>51</xdr:row>
      <xdr:rowOff>7619</xdr:rowOff>
    </xdr:from>
    <xdr:to>
      <xdr:col>5</xdr:col>
      <xdr:colOff>3810</xdr:colOff>
      <xdr:row>51</xdr:row>
      <xdr:rowOff>826768</xdr:rowOff>
    </xdr:to>
    <xdr:graphicFrame macro="">
      <xdr:nvGraphicFramePr>
        <xdr:cNvPr id="98" name="Grafico 97">
          <a:extLst>
            <a:ext uri="{FF2B5EF4-FFF2-40B4-BE49-F238E27FC236}">
              <a16:creationId xmlns:a16="http://schemas.microsoft.com/office/drawing/2014/main" id="{D7A237DF-B4EB-4952-AFB2-3024AF294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5</xdr:col>
      <xdr:colOff>0</xdr:colOff>
      <xdr:row>51</xdr:row>
      <xdr:rowOff>7619</xdr:rowOff>
    </xdr:from>
    <xdr:to>
      <xdr:col>5</xdr:col>
      <xdr:colOff>3810</xdr:colOff>
      <xdr:row>51</xdr:row>
      <xdr:rowOff>826768</xdr:rowOff>
    </xdr:to>
    <xdr:graphicFrame macro="">
      <xdr:nvGraphicFramePr>
        <xdr:cNvPr id="99" name="Grafico 98">
          <a:extLst>
            <a:ext uri="{FF2B5EF4-FFF2-40B4-BE49-F238E27FC236}">
              <a16:creationId xmlns:a16="http://schemas.microsoft.com/office/drawing/2014/main" id="{9044E75E-0772-459C-BCAA-BED2D44B4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5</xdr:col>
      <xdr:colOff>0</xdr:colOff>
      <xdr:row>52</xdr:row>
      <xdr:rowOff>7619</xdr:rowOff>
    </xdr:from>
    <xdr:to>
      <xdr:col>5</xdr:col>
      <xdr:colOff>3810</xdr:colOff>
      <xdr:row>52</xdr:row>
      <xdr:rowOff>826768</xdr:rowOff>
    </xdr:to>
    <xdr:graphicFrame macro="">
      <xdr:nvGraphicFramePr>
        <xdr:cNvPr id="100" name="Grafico 99">
          <a:extLst>
            <a:ext uri="{FF2B5EF4-FFF2-40B4-BE49-F238E27FC236}">
              <a16:creationId xmlns:a16="http://schemas.microsoft.com/office/drawing/2014/main" id="{027520B2-2729-40DD-A110-F1C25D1EE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5</xdr:col>
      <xdr:colOff>0</xdr:colOff>
      <xdr:row>52</xdr:row>
      <xdr:rowOff>7619</xdr:rowOff>
    </xdr:from>
    <xdr:to>
      <xdr:col>5</xdr:col>
      <xdr:colOff>3810</xdr:colOff>
      <xdr:row>52</xdr:row>
      <xdr:rowOff>826768</xdr:rowOff>
    </xdr:to>
    <xdr:graphicFrame macro="">
      <xdr:nvGraphicFramePr>
        <xdr:cNvPr id="101" name="Grafico 100">
          <a:extLst>
            <a:ext uri="{FF2B5EF4-FFF2-40B4-BE49-F238E27FC236}">
              <a16:creationId xmlns:a16="http://schemas.microsoft.com/office/drawing/2014/main" id="{1BB60077-8ECF-4010-80DD-D38B98FBF6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5</xdr:col>
      <xdr:colOff>0</xdr:colOff>
      <xdr:row>53</xdr:row>
      <xdr:rowOff>7619</xdr:rowOff>
    </xdr:from>
    <xdr:to>
      <xdr:col>5</xdr:col>
      <xdr:colOff>3810</xdr:colOff>
      <xdr:row>53</xdr:row>
      <xdr:rowOff>826768</xdr:rowOff>
    </xdr:to>
    <xdr:graphicFrame macro="">
      <xdr:nvGraphicFramePr>
        <xdr:cNvPr id="104" name="Grafico 103">
          <a:extLst>
            <a:ext uri="{FF2B5EF4-FFF2-40B4-BE49-F238E27FC236}">
              <a16:creationId xmlns:a16="http://schemas.microsoft.com/office/drawing/2014/main" id="{43FFA5A1-DBEA-4E6D-AEB9-EA95DA4DE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5</xdr:col>
      <xdr:colOff>0</xdr:colOff>
      <xdr:row>53</xdr:row>
      <xdr:rowOff>7619</xdr:rowOff>
    </xdr:from>
    <xdr:to>
      <xdr:col>5</xdr:col>
      <xdr:colOff>3810</xdr:colOff>
      <xdr:row>53</xdr:row>
      <xdr:rowOff>826768</xdr:rowOff>
    </xdr:to>
    <xdr:graphicFrame macro="">
      <xdr:nvGraphicFramePr>
        <xdr:cNvPr id="105" name="Grafico 104">
          <a:extLst>
            <a:ext uri="{FF2B5EF4-FFF2-40B4-BE49-F238E27FC236}">
              <a16:creationId xmlns:a16="http://schemas.microsoft.com/office/drawing/2014/main" id="{71144E35-0FA9-41AE-BA8E-BC5434565F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5</xdr:col>
      <xdr:colOff>0</xdr:colOff>
      <xdr:row>54</xdr:row>
      <xdr:rowOff>7619</xdr:rowOff>
    </xdr:from>
    <xdr:to>
      <xdr:col>5</xdr:col>
      <xdr:colOff>3810</xdr:colOff>
      <xdr:row>54</xdr:row>
      <xdr:rowOff>826768</xdr:rowOff>
    </xdr:to>
    <xdr:graphicFrame macro="">
      <xdr:nvGraphicFramePr>
        <xdr:cNvPr id="106" name="Grafico 105">
          <a:extLst>
            <a:ext uri="{FF2B5EF4-FFF2-40B4-BE49-F238E27FC236}">
              <a16:creationId xmlns:a16="http://schemas.microsoft.com/office/drawing/2014/main" id="{D211B5E6-36EB-4244-80FF-9042B9B4F9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5</xdr:col>
      <xdr:colOff>0</xdr:colOff>
      <xdr:row>54</xdr:row>
      <xdr:rowOff>7619</xdr:rowOff>
    </xdr:from>
    <xdr:to>
      <xdr:col>5</xdr:col>
      <xdr:colOff>3810</xdr:colOff>
      <xdr:row>54</xdr:row>
      <xdr:rowOff>826768</xdr:rowOff>
    </xdr:to>
    <xdr:graphicFrame macro="">
      <xdr:nvGraphicFramePr>
        <xdr:cNvPr id="107" name="Grafico 106">
          <a:extLst>
            <a:ext uri="{FF2B5EF4-FFF2-40B4-BE49-F238E27FC236}">
              <a16:creationId xmlns:a16="http://schemas.microsoft.com/office/drawing/2014/main" id="{3D7C4C93-21FD-455C-B9DD-8B68BC78C6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5</xdr:col>
      <xdr:colOff>0</xdr:colOff>
      <xdr:row>55</xdr:row>
      <xdr:rowOff>7619</xdr:rowOff>
    </xdr:from>
    <xdr:to>
      <xdr:col>5</xdr:col>
      <xdr:colOff>3810</xdr:colOff>
      <xdr:row>55</xdr:row>
      <xdr:rowOff>826768</xdr:rowOff>
    </xdr:to>
    <xdr:graphicFrame macro="">
      <xdr:nvGraphicFramePr>
        <xdr:cNvPr id="108" name="Grafico 107">
          <a:extLst>
            <a:ext uri="{FF2B5EF4-FFF2-40B4-BE49-F238E27FC236}">
              <a16:creationId xmlns:a16="http://schemas.microsoft.com/office/drawing/2014/main" id="{F4445B56-43ED-4D7A-ABC0-FC924BE4F2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5</xdr:col>
      <xdr:colOff>0</xdr:colOff>
      <xdr:row>55</xdr:row>
      <xdr:rowOff>7619</xdr:rowOff>
    </xdr:from>
    <xdr:to>
      <xdr:col>5</xdr:col>
      <xdr:colOff>3810</xdr:colOff>
      <xdr:row>55</xdr:row>
      <xdr:rowOff>826768</xdr:rowOff>
    </xdr:to>
    <xdr:graphicFrame macro="">
      <xdr:nvGraphicFramePr>
        <xdr:cNvPr id="109" name="Grafico 108">
          <a:extLst>
            <a:ext uri="{FF2B5EF4-FFF2-40B4-BE49-F238E27FC236}">
              <a16:creationId xmlns:a16="http://schemas.microsoft.com/office/drawing/2014/main" id="{B70D8334-E605-4ADF-A252-7D6FF0ECE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3</xdr:row>
      <xdr:rowOff>7619</xdr:rowOff>
    </xdr:from>
    <xdr:to>
      <xdr:col>16</xdr:col>
      <xdr:colOff>3810</xdr:colOff>
      <xdr:row>3</xdr:row>
      <xdr:rowOff>826768</xdr:rowOff>
    </xdr:to>
    <xdr:graphicFrame macro="">
      <xdr:nvGraphicFramePr>
        <xdr:cNvPr id="2" name="Grafico 1">
          <a:extLst>
            <a:ext uri="{FF2B5EF4-FFF2-40B4-BE49-F238E27FC236}">
              <a16:creationId xmlns:a16="http://schemas.microsoft.com/office/drawing/2014/main" id="{EFDD4C78-C763-4F87-ABD4-4901073126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3</xdr:row>
      <xdr:rowOff>7619</xdr:rowOff>
    </xdr:from>
    <xdr:to>
      <xdr:col>16</xdr:col>
      <xdr:colOff>3810</xdr:colOff>
      <xdr:row>12</xdr:row>
      <xdr:rowOff>66675</xdr:rowOff>
    </xdr:to>
    <xdr:graphicFrame macro="">
      <xdr:nvGraphicFramePr>
        <xdr:cNvPr id="3" name="Grafico 2">
          <a:extLst>
            <a:ext uri="{FF2B5EF4-FFF2-40B4-BE49-F238E27FC236}">
              <a16:creationId xmlns:a16="http://schemas.microsoft.com/office/drawing/2014/main" id="{9964B572-3AEF-4099-99B2-A7A750848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5</xdr:row>
      <xdr:rowOff>7619</xdr:rowOff>
    </xdr:from>
    <xdr:to>
      <xdr:col>16</xdr:col>
      <xdr:colOff>3810</xdr:colOff>
      <xdr:row>5</xdr:row>
      <xdr:rowOff>826768</xdr:rowOff>
    </xdr:to>
    <xdr:graphicFrame macro="">
      <xdr:nvGraphicFramePr>
        <xdr:cNvPr id="5" name="Grafico 4">
          <a:extLst>
            <a:ext uri="{FF2B5EF4-FFF2-40B4-BE49-F238E27FC236}">
              <a16:creationId xmlns:a16="http://schemas.microsoft.com/office/drawing/2014/main" id="{D17602FC-45E0-4192-893E-11695C691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5</xdr:row>
      <xdr:rowOff>7619</xdr:rowOff>
    </xdr:from>
    <xdr:to>
      <xdr:col>16</xdr:col>
      <xdr:colOff>3810</xdr:colOff>
      <xdr:row>5</xdr:row>
      <xdr:rowOff>826768</xdr:rowOff>
    </xdr:to>
    <xdr:graphicFrame macro="">
      <xdr:nvGraphicFramePr>
        <xdr:cNvPr id="6" name="Grafico 5">
          <a:extLst>
            <a:ext uri="{FF2B5EF4-FFF2-40B4-BE49-F238E27FC236}">
              <a16:creationId xmlns:a16="http://schemas.microsoft.com/office/drawing/2014/main" id="{CC27E329-F599-4D83-A87E-F4B021ACB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5</xdr:row>
      <xdr:rowOff>7619</xdr:rowOff>
    </xdr:from>
    <xdr:to>
      <xdr:col>16</xdr:col>
      <xdr:colOff>3810</xdr:colOff>
      <xdr:row>5</xdr:row>
      <xdr:rowOff>826768</xdr:rowOff>
    </xdr:to>
    <xdr:graphicFrame macro="">
      <xdr:nvGraphicFramePr>
        <xdr:cNvPr id="7" name="Grafico 6">
          <a:extLst>
            <a:ext uri="{FF2B5EF4-FFF2-40B4-BE49-F238E27FC236}">
              <a16:creationId xmlns:a16="http://schemas.microsoft.com/office/drawing/2014/main" id="{D7DC03DD-56F9-45C9-B5E1-FB6973ABD0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4</xdr:row>
      <xdr:rowOff>7619</xdr:rowOff>
    </xdr:from>
    <xdr:to>
      <xdr:col>16</xdr:col>
      <xdr:colOff>3810</xdr:colOff>
      <xdr:row>4</xdr:row>
      <xdr:rowOff>826768</xdr:rowOff>
    </xdr:to>
    <xdr:graphicFrame macro="">
      <xdr:nvGraphicFramePr>
        <xdr:cNvPr id="8" name="Grafico 7">
          <a:extLst>
            <a:ext uri="{FF2B5EF4-FFF2-40B4-BE49-F238E27FC236}">
              <a16:creationId xmlns:a16="http://schemas.microsoft.com/office/drawing/2014/main" id="{870E61F0-04D9-4E47-95AA-4F952E2983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0</xdr:colOff>
      <xdr:row>5</xdr:row>
      <xdr:rowOff>7619</xdr:rowOff>
    </xdr:from>
    <xdr:to>
      <xdr:col>16</xdr:col>
      <xdr:colOff>3810</xdr:colOff>
      <xdr:row>5</xdr:row>
      <xdr:rowOff>826768</xdr:rowOff>
    </xdr:to>
    <xdr:graphicFrame macro="">
      <xdr:nvGraphicFramePr>
        <xdr:cNvPr id="9" name="Grafico 8">
          <a:extLst>
            <a:ext uri="{FF2B5EF4-FFF2-40B4-BE49-F238E27FC236}">
              <a16:creationId xmlns:a16="http://schemas.microsoft.com/office/drawing/2014/main" id="{A4778AA6-F263-4604-96C0-A49DB2BB3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6</xdr:row>
      <xdr:rowOff>7619</xdr:rowOff>
    </xdr:from>
    <xdr:to>
      <xdr:col>16</xdr:col>
      <xdr:colOff>3810</xdr:colOff>
      <xdr:row>6</xdr:row>
      <xdr:rowOff>826768</xdr:rowOff>
    </xdr:to>
    <xdr:graphicFrame macro="">
      <xdr:nvGraphicFramePr>
        <xdr:cNvPr id="10" name="Grafico 9">
          <a:extLst>
            <a:ext uri="{FF2B5EF4-FFF2-40B4-BE49-F238E27FC236}">
              <a16:creationId xmlns:a16="http://schemas.microsoft.com/office/drawing/2014/main" id="{AFD17AF9-F8D0-4085-BC25-DB37BDE668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0</xdr:colOff>
      <xdr:row>7</xdr:row>
      <xdr:rowOff>7619</xdr:rowOff>
    </xdr:from>
    <xdr:to>
      <xdr:col>16</xdr:col>
      <xdr:colOff>3810</xdr:colOff>
      <xdr:row>7</xdr:row>
      <xdr:rowOff>826768</xdr:rowOff>
    </xdr:to>
    <xdr:graphicFrame macro="">
      <xdr:nvGraphicFramePr>
        <xdr:cNvPr id="11" name="Grafico 10">
          <a:extLst>
            <a:ext uri="{FF2B5EF4-FFF2-40B4-BE49-F238E27FC236}">
              <a16:creationId xmlns:a16="http://schemas.microsoft.com/office/drawing/2014/main" id="{BB3D2CEE-65A9-4040-A7DA-F102219699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0</xdr:colOff>
      <xdr:row>8</xdr:row>
      <xdr:rowOff>7619</xdr:rowOff>
    </xdr:from>
    <xdr:to>
      <xdr:col>16</xdr:col>
      <xdr:colOff>3810</xdr:colOff>
      <xdr:row>8</xdr:row>
      <xdr:rowOff>826768</xdr:rowOff>
    </xdr:to>
    <xdr:graphicFrame macro="">
      <xdr:nvGraphicFramePr>
        <xdr:cNvPr id="12" name="Grafico 11">
          <a:extLst>
            <a:ext uri="{FF2B5EF4-FFF2-40B4-BE49-F238E27FC236}">
              <a16:creationId xmlns:a16="http://schemas.microsoft.com/office/drawing/2014/main" id="{7E918CDF-63B8-44E7-B299-09B8399CA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0</xdr:colOff>
      <xdr:row>9</xdr:row>
      <xdr:rowOff>7619</xdr:rowOff>
    </xdr:from>
    <xdr:to>
      <xdr:col>16</xdr:col>
      <xdr:colOff>3810</xdr:colOff>
      <xdr:row>9</xdr:row>
      <xdr:rowOff>826768</xdr:rowOff>
    </xdr:to>
    <xdr:graphicFrame macro="">
      <xdr:nvGraphicFramePr>
        <xdr:cNvPr id="13" name="Grafico 12">
          <a:extLst>
            <a:ext uri="{FF2B5EF4-FFF2-40B4-BE49-F238E27FC236}">
              <a16:creationId xmlns:a16="http://schemas.microsoft.com/office/drawing/2014/main" id="{B93E2D41-6132-4117-8515-A47911534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0</xdr:colOff>
      <xdr:row>10</xdr:row>
      <xdr:rowOff>7619</xdr:rowOff>
    </xdr:from>
    <xdr:to>
      <xdr:col>16</xdr:col>
      <xdr:colOff>3810</xdr:colOff>
      <xdr:row>10</xdr:row>
      <xdr:rowOff>826768</xdr:rowOff>
    </xdr:to>
    <xdr:graphicFrame macro="">
      <xdr:nvGraphicFramePr>
        <xdr:cNvPr id="14" name="Grafico 13">
          <a:extLst>
            <a:ext uri="{FF2B5EF4-FFF2-40B4-BE49-F238E27FC236}">
              <a16:creationId xmlns:a16="http://schemas.microsoft.com/office/drawing/2014/main" id="{3588C603-945F-4B25-A1B3-2C05FFCBC4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0</xdr:colOff>
      <xdr:row>11</xdr:row>
      <xdr:rowOff>7619</xdr:rowOff>
    </xdr:from>
    <xdr:to>
      <xdr:col>16</xdr:col>
      <xdr:colOff>3810</xdr:colOff>
      <xdr:row>11</xdr:row>
      <xdr:rowOff>826768</xdr:rowOff>
    </xdr:to>
    <xdr:graphicFrame macro="">
      <xdr:nvGraphicFramePr>
        <xdr:cNvPr id="15" name="Grafico 14">
          <a:extLst>
            <a:ext uri="{FF2B5EF4-FFF2-40B4-BE49-F238E27FC236}">
              <a16:creationId xmlns:a16="http://schemas.microsoft.com/office/drawing/2014/main" id="{6EF81499-5343-486A-A1C1-5CB89F4ECD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3</xdr:row>
      <xdr:rowOff>7619</xdr:rowOff>
    </xdr:from>
    <xdr:to>
      <xdr:col>16</xdr:col>
      <xdr:colOff>3810</xdr:colOff>
      <xdr:row>3</xdr:row>
      <xdr:rowOff>826768</xdr:rowOff>
    </xdr:to>
    <xdr:graphicFrame macro="">
      <xdr:nvGraphicFramePr>
        <xdr:cNvPr id="2" name="Grafico 1">
          <a:extLst>
            <a:ext uri="{FF2B5EF4-FFF2-40B4-BE49-F238E27FC236}">
              <a16:creationId xmlns:a16="http://schemas.microsoft.com/office/drawing/2014/main" id="{6CDD390A-C478-45D2-AFFA-041FB7E87E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3</xdr:row>
      <xdr:rowOff>7619</xdr:rowOff>
    </xdr:from>
    <xdr:to>
      <xdr:col>16</xdr:col>
      <xdr:colOff>3810</xdr:colOff>
      <xdr:row>3</xdr:row>
      <xdr:rowOff>826768</xdr:rowOff>
    </xdr:to>
    <xdr:graphicFrame macro="">
      <xdr:nvGraphicFramePr>
        <xdr:cNvPr id="3" name="Grafico 2">
          <a:extLst>
            <a:ext uri="{FF2B5EF4-FFF2-40B4-BE49-F238E27FC236}">
              <a16:creationId xmlns:a16="http://schemas.microsoft.com/office/drawing/2014/main" id="{4A3A7886-CC08-4BC7-8E98-D3AE2F912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3</xdr:row>
      <xdr:rowOff>7619</xdr:rowOff>
    </xdr:from>
    <xdr:to>
      <xdr:col>16</xdr:col>
      <xdr:colOff>3810</xdr:colOff>
      <xdr:row>3</xdr:row>
      <xdr:rowOff>826768</xdr:rowOff>
    </xdr:to>
    <xdr:graphicFrame macro="">
      <xdr:nvGraphicFramePr>
        <xdr:cNvPr id="4" name="Grafico 3">
          <a:extLst>
            <a:ext uri="{FF2B5EF4-FFF2-40B4-BE49-F238E27FC236}">
              <a16:creationId xmlns:a16="http://schemas.microsoft.com/office/drawing/2014/main" id="{45C17069-3BB6-4FE6-9C64-048C95F00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8</xdr:row>
      <xdr:rowOff>7619</xdr:rowOff>
    </xdr:from>
    <xdr:to>
      <xdr:col>16</xdr:col>
      <xdr:colOff>3810</xdr:colOff>
      <xdr:row>8</xdr:row>
      <xdr:rowOff>826768</xdr:rowOff>
    </xdr:to>
    <xdr:graphicFrame macro="">
      <xdr:nvGraphicFramePr>
        <xdr:cNvPr id="8" name="Grafico 7">
          <a:extLst>
            <a:ext uri="{FF2B5EF4-FFF2-40B4-BE49-F238E27FC236}">
              <a16:creationId xmlns:a16="http://schemas.microsoft.com/office/drawing/2014/main" id="{1805A72F-8731-421A-8DAF-74599B8E9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8</xdr:row>
      <xdr:rowOff>7619</xdr:rowOff>
    </xdr:from>
    <xdr:to>
      <xdr:col>16</xdr:col>
      <xdr:colOff>3810</xdr:colOff>
      <xdr:row>8</xdr:row>
      <xdr:rowOff>826768</xdr:rowOff>
    </xdr:to>
    <xdr:graphicFrame macro="">
      <xdr:nvGraphicFramePr>
        <xdr:cNvPr id="9" name="Grafico 8">
          <a:extLst>
            <a:ext uri="{FF2B5EF4-FFF2-40B4-BE49-F238E27FC236}">
              <a16:creationId xmlns:a16="http://schemas.microsoft.com/office/drawing/2014/main" id="{5EAA33D6-E66D-415B-99DA-679D5CC6B7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8</xdr:row>
      <xdr:rowOff>7619</xdr:rowOff>
    </xdr:from>
    <xdr:to>
      <xdr:col>16</xdr:col>
      <xdr:colOff>3810</xdr:colOff>
      <xdr:row>8</xdr:row>
      <xdr:rowOff>826768</xdr:rowOff>
    </xdr:to>
    <xdr:graphicFrame macro="">
      <xdr:nvGraphicFramePr>
        <xdr:cNvPr id="10" name="Grafico 9">
          <a:extLst>
            <a:ext uri="{FF2B5EF4-FFF2-40B4-BE49-F238E27FC236}">
              <a16:creationId xmlns:a16="http://schemas.microsoft.com/office/drawing/2014/main" id="{8C3A4261-F642-4DCB-A9DB-6E3771F9E1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3</xdr:row>
      <xdr:rowOff>7619</xdr:rowOff>
    </xdr:from>
    <xdr:to>
      <xdr:col>16</xdr:col>
      <xdr:colOff>3810</xdr:colOff>
      <xdr:row>3</xdr:row>
      <xdr:rowOff>826768</xdr:rowOff>
    </xdr:to>
    <xdr:graphicFrame macro="">
      <xdr:nvGraphicFramePr>
        <xdr:cNvPr id="2" name="Grafico 1">
          <a:extLst>
            <a:ext uri="{FF2B5EF4-FFF2-40B4-BE49-F238E27FC236}">
              <a16:creationId xmlns:a16="http://schemas.microsoft.com/office/drawing/2014/main" id="{B4C26B10-63D0-4B68-9EBA-EF6A8E25CA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3</xdr:row>
      <xdr:rowOff>7619</xdr:rowOff>
    </xdr:from>
    <xdr:to>
      <xdr:col>16</xdr:col>
      <xdr:colOff>3810</xdr:colOff>
      <xdr:row>3</xdr:row>
      <xdr:rowOff>826768</xdr:rowOff>
    </xdr:to>
    <xdr:graphicFrame macro="">
      <xdr:nvGraphicFramePr>
        <xdr:cNvPr id="3" name="Grafico 2">
          <a:extLst>
            <a:ext uri="{FF2B5EF4-FFF2-40B4-BE49-F238E27FC236}">
              <a16:creationId xmlns:a16="http://schemas.microsoft.com/office/drawing/2014/main" id="{9D34FBEA-DEF9-4014-9BBD-4C812BEB4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3</xdr:row>
      <xdr:rowOff>7619</xdr:rowOff>
    </xdr:from>
    <xdr:to>
      <xdr:col>16</xdr:col>
      <xdr:colOff>3810</xdr:colOff>
      <xdr:row>3</xdr:row>
      <xdr:rowOff>826768</xdr:rowOff>
    </xdr:to>
    <xdr:graphicFrame macro="">
      <xdr:nvGraphicFramePr>
        <xdr:cNvPr id="4" name="Grafico 3">
          <a:extLst>
            <a:ext uri="{FF2B5EF4-FFF2-40B4-BE49-F238E27FC236}">
              <a16:creationId xmlns:a16="http://schemas.microsoft.com/office/drawing/2014/main" id="{120F756B-7D55-4E12-AC8D-0B2CC1B30B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3</xdr:row>
      <xdr:rowOff>7619</xdr:rowOff>
    </xdr:from>
    <xdr:to>
      <xdr:col>16</xdr:col>
      <xdr:colOff>3810</xdr:colOff>
      <xdr:row>3</xdr:row>
      <xdr:rowOff>826768</xdr:rowOff>
    </xdr:to>
    <xdr:graphicFrame macro="">
      <xdr:nvGraphicFramePr>
        <xdr:cNvPr id="2" name="Grafico 1">
          <a:extLst>
            <a:ext uri="{FF2B5EF4-FFF2-40B4-BE49-F238E27FC236}">
              <a16:creationId xmlns:a16="http://schemas.microsoft.com/office/drawing/2014/main" id="{15632528-3FA3-4541-BBBE-4E8B15B6DC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3</xdr:row>
      <xdr:rowOff>7619</xdr:rowOff>
    </xdr:from>
    <xdr:to>
      <xdr:col>16</xdr:col>
      <xdr:colOff>3810</xdr:colOff>
      <xdr:row>3</xdr:row>
      <xdr:rowOff>826768</xdr:rowOff>
    </xdr:to>
    <xdr:graphicFrame macro="">
      <xdr:nvGraphicFramePr>
        <xdr:cNvPr id="3" name="Grafico 2">
          <a:extLst>
            <a:ext uri="{FF2B5EF4-FFF2-40B4-BE49-F238E27FC236}">
              <a16:creationId xmlns:a16="http://schemas.microsoft.com/office/drawing/2014/main" id="{0214820E-F54C-49FD-86B2-549928A51F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4</xdr:row>
      <xdr:rowOff>7619</xdr:rowOff>
    </xdr:from>
    <xdr:to>
      <xdr:col>16</xdr:col>
      <xdr:colOff>3810</xdr:colOff>
      <xdr:row>4</xdr:row>
      <xdr:rowOff>826768</xdr:rowOff>
    </xdr:to>
    <xdr:graphicFrame macro="">
      <xdr:nvGraphicFramePr>
        <xdr:cNvPr id="4" name="Grafico 3">
          <a:extLst>
            <a:ext uri="{FF2B5EF4-FFF2-40B4-BE49-F238E27FC236}">
              <a16:creationId xmlns:a16="http://schemas.microsoft.com/office/drawing/2014/main" id="{A6470BA4-7969-403A-A2CA-2584D73103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4</xdr:row>
      <xdr:rowOff>7619</xdr:rowOff>
    </xdr:from>
    <xdr:to>
      <xdr:col>16</xdr:col>
      <xdr:colOff>3810</xdr:colOff>
      <xdr:row>4</xdr:row>
      <xdr:rowOff>826768</xdr:rowOff>
    </xdr:to>
    <xdr:graphicFrame macro="">
      <xdr:nvGraphicFramePr>
        <xdr:cNvPr id="5" name="Grafico 4">
          <a:extLst>
            <a:ext uri="{FF2B5EF4-FFF2-40B4-BE49-F238E27FC236}">
              <a16:creationId xmlns:a16="http://schemas.microsoft.com/office/drawing/2014/main" id="{97FA0D5F-CBEB-4C00-93E8-4203F83A2E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5</xdr:row>
      <xdr:rowOff>7619</xdr:rowOff>
    </xdr:from>
    <xdr:to>
      <xdr:col>16</xdr:col>
      <xdr:colOff>3810</xdr:colOff>
      <xdr:row>5</xdr:row>
      <xdr:rowOff>826768</xdr:rowOff>
    </xdr:to>
    <xdr:graphicFrame macro="">
      <xdr:nvGraphicFramePr>
        <xdr:cNvPr id="6" name="Grafico 5">
          <a:extLst>
            <a:ext uri="{FF2B5EF4-FFF2-40B4-BE49-F238E27FC236}">
              <a16:creationId xmlns:a16="http://schemas.microsoft.com/office/drawing/2014/main" id="{D3298DF9-9D6F-4EE5-A22B-7564E41883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5</xdr:row>
      <xdr:rowOff>7619</xdr:rowOff>
    </xdr:from>
    <xdr:to>
      <xdr:col>16</xdr:col>
      <xdr:colOff>3810</xdr:colOff>
      <xdr:row>5</xdr:row>
      <xdr:rowOff>826768</xdr:rowOff>
    </xdr:to>
    <xdr:graphicFrame macro="">
      <xdr:nvGraphicFramePr>
        <xdr:cNvPr id="7" name="Grafico 6">
          <a:extLst>
            <a:ext uri="{FF2B5EF4-FFF2-40B4-BE49-F238E27FC236}">
              <a16:creationId xmlns:a16="http://schemas.microsoft.com/office/drawing/2014/main" id="{D39C40AB-752A-45FD-B49F-940EBEC8F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0</xdr:colOff>
      <xdr:row>6</xdr:row>
      <xdr:rowOff>7619</xdr:rowOff>
    </xdr:from>
    <xdr:to>
      <xdr:col>16</xdr:col>
      <xdr:colOff>3810</xdr:colOff>
      <xdr:row>6</xdr:row>
      <xdr:rowOff>826768</xdr:rowOff>
    </xdr:to>
    <xdr:graphicFrame macro="">
      <xdr:nvGraphicFramePr>
        <xdr:cNvPr id="8" name="Grafico 7">
          <a:extLst>
            <a:ext uri="{FF2B5EF4-FFF2-40B4-BE49-F238E27FC236}">
              <a16:creationId xmlns:a16="http://schemas.microsoft.com/office/drawing/2014/main" id="{A80E2549-6575-4C0D-9143-0C42299E8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6</xdr:row>
      <xdr:rowOff>7619</xdr:rowOff>
    </xdr:from>
    <xdr:to>
      <xdr:col>16</xdr:col>
      <xdr:colOff>3810</xdr:colOff>
      <xdr:row>6</xdr:row>
      <xdr:rowOff>826768</xdr:rowOff>
    </xdr:to>
    <xdr:graphicFrame macro="">
      <xdr:nvGraphicFramePr>
        <xdr:cNvPr id="9" name="Grafico 8">
          <a:extLst>
            <a:ext uri="{FF2B5EF4-FFF2-40B4-BE49-F238E27FC236}">
              <a16:creationId xmlns:a16="http://schemas.microsoft.com/office/drawing/2014/main" id="{FE470DF5-C5C2-4AB4-BA70-8895490629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0</xdr:colOff>
      <xdr:row>7</xdr:row>
      <xdr:rowOff>7619</xdr:rowOff>
    </xdr:from>
    <xdr:to>
      <xdr:col>16</xdr:col>
      <xdr:colOff>3810</xdr:colOff>
      <xdr:row>7</xdr:row>
      <xdr:rowOff>826768</xdr:rowOff>
    </xdr:to>
    <xdr:graphicFrame macro="">
      <xdr:nvGraphicFramePr>
        <xdr:cNvPr id="10" name="Grafico 9">
          <a:extLst>
            <a:ext uri="{FF2B5EF4-FFF2-40B4-BE49-F238E27FC236}">
              <a16:creationId xmlns:a16="http://schemas.microsoft.com/office/drawing/2014/main" id="{6DE3ED60-DC0A-445A-9CF0-3191B2259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0</xdr:colOff>
      <xdr:row>7</xdr:row>
      <xdr:rowOff>7619</xdr:rowOff>
    </xdr:from>
    <xdr:to>
      <xdr:col>16</xdr:col>
      <xdr:colOff>3810</xdr:colOff>
      <xdr:row>7</xdr:row>
      <xdr:rowOff>826768</xdr:rowOff>
    </xdr:to>
    <xdr:graphicFrame macro="">
      <xdr:nvGraphicFramePr>
        <xdr:cNvPr id="11" name="Grafico 10">
          <a:extLst>
            <a:ext uri="{FF2B5EF4-FFF2-40B4-BE49-F238E27FC236}">
              <a16:creationId xmlns:a16="http://schemas.microsoft.com/office/drawing/2014/main" id="{187C6EBB-C3E8-499A-A9A0-1055EED8F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0</xdr:colOff>
      <xdr:row>8</xdr:row>
      <xdr:rowOff>7619</xdr:rowOff>
    </xdr:from>
    <xdr:to>
      <xdr:col>16</xdr:col>
      <xdr:colOff>3810</xdr:colOff>
      <xdr:row>8</xdr:row>
      <xdr:rowOff>826768</xdr:rowOff>
    </xdr:to>
    <xdr:graphicFrame macro="">
      <xdr:nvGraphicFramePr>
        <xdr:cNvPr id="12" name="Grafico 11">
          <a:extLst>
            <a:ext uri="{FF2B5EF4-FFF2-40B4-BE49-F238E27FC236}">
              <a16:creationId xmlns:a16="http://schemas.microsoft.com/office/drawing/2014/main" id="{E8AD35DB-AB3D-4CE6-985A-34610CA14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0</xdr:colOff>
      <xdr:row>8</xdr:row>
      <xdr:rowOff>7619</xdr:rowOff>
    </xdr:from>
    <xdr:to>
      <xdr:col>16</xdr:col>
      <xdr:colOff>3810</xdr:colOff>
      <xdr:row>8</xdr:row>
      <xdr:rowOff>826768</xdr:rowOff>
    </xdr:to>
    <xdr:graphicFrame macro="">
      <xdr:nvGraphicFramePr>
        <xdr:cNvPr id="13" name="Grafico 12">
          <a:extLst>
            <a:ext uri="{FF2B5EF4-FFF2-40B4-BE49-F238E27FC236}">
              <a16:creationId xmlns:a16="http://schemas.microsoft.com/office/drawing/2014/main" id="{0962FCC8-AF9E-4690-9CCD-4384E0A47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0</xdr:colOff>
      <xdr:row>9</xdr:row>
      <xdr:rowOff>7619</xdr:rowOff>
    </xdr:from>
    <xdr:to>
      <xdr:col>16</xdr:col>
      <xdr:colOff>3810</xdr:colOff>
      <xdr:row>9</xdr:row>
      <xdr:rowOff>826768</xdr:rowOff>
    </xdr:to>
    <xdr:graphicFrame macro="">
      <xdr:nvGraphicFramePr>
        <xdr:cNvPr id="14" name="Grafico 13">
          <a:extLst>
            <a:ext uri="{FF2B5EF4-FFF2-40B4-BE49-F238E27FC236}">
              <a16:creationId xmlns:a16="http://schemas.microsoft.com/office/drawing/2014/main" id="{45BF5B17-9AB3-4330-8FFE-26F332B62E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0</xdr:colOff>
      <xdr:row>9</xdr:row>
      <xdr:rowOff>7619</xdr:rowOff>
    </xdr:from>
    <xdr:to>
      <xdr:col>16</xdr:col>
      <xdr:colOff>3810</xdr:colOff>
      <xdr:row>9</xdr:row>
      <xdr:rowOff>826768</xdr:rowOff>
    </xdr:to>
    <xdr:graphicFrame macro="">
      <xdr:nvGraphicFramePr>
        <xdr:cNvPr id="15" name="Grafico 14">
          <a:extLst>
            <a:ext uri="{FF2B5EF4-FFF2-40B4-BE49-F238E27FC236}">
              <a16:creationId xmlns:a16="http://schemas.microsoft.com/office/drawing/2014/main" id="{3BFA5757-F701-4447-8BFA-9274EB1E71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0</xdr:colOff>
      <xdr:row>10</xdr:row>
      <xdr:rowOff>7619</xdr:rowOff>
    </xdr:from>
    <xdr:to>
      <xdr:col>16</xdr:col>
      <xdr:colOff>3810</xdr:colOff>
      <xdr:row>10</xdr:row>
      <xdr:rowOff>826768</xdr:rowOff>
    </xdr:to>
    <xdr:graphicFrame macro="">
      <xdr:nvGraphicFramePr>
        <xdr:cNvPr id="16" name="Grafico 15">
          <a:extLst>
            <a:ext uri="{FF2B5EF4-FFF2-40B4-BE49-F238E27FC236}">
              <a16:creationId xmlns:a16="http://schemas.microsoft.com/office/drawing/2014/main" id="{E682D9BC-D3F7-4FEA-9B6D-047DEB7F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16</xdr:col>
      <xdr:colOff>0</xdr:colOff>
      <xdr:row>10</xdr:row>
      <xdr:rowOff>7619</xdr:rowOff>
    </xdr:from>
    <xdr:to>
      <xdr:col>16</xdr:col>
      <xdr:colOff>3810</xdr:colOff>
      <xdr:row>10</xdr:row>
      <xdr:rowOff>826768</xdr:rowOff>
    </xdr:to>
    <xdr:graphicFrame macro="">
      <xdr:nvGraphicFramePr>
        <xdr:cNvPr id="17" name="Grafico 16">
          <a:extLst>
            <a:ext uri="{FF2B5EF4-FFF2-40B4-BE49-F238E27FC236}">
              <a16:creationId xmlns:a16="http://schemas.microsoft.com/office/drawing/2014/main" id="{65D848EE-8E75-4137-B971-3AF35B813D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16</xdr:col>
      <xdr:colOff>0</xdr:colOff>
      <xdr:row>11</xdr:row>
      <xdr:rowOff>7619</xdr:rowOff>
    </xdr:from>
    <xdr:to>
      <xdr:col>16</xdr:col>
      <xdr:colOff>3810</xdr:colOff>
      <xdr:row>11</xdr:row>
      <xdr:rowOff>826768</xdr:rowOff>
    </xdr:to>
    <xdr:graphicFrame macro="">
      <xdr:nvGraphicFramePr>
        <xdr:cNvPr id="18" name="Grafico 17">
          <a:extLst>
            <a:ext uri="{FF2B5EF4-FFF2-40B4-BE49-F238E27FC236}">
              <a16:creationId xmlns:a16="http://schemas.microsoft.com/office/drawing/2014/main" id="{B712E3C6-D432-40D6-9A88-12BB554A37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0</xdr:colOff>
      <xdr:row>11</xdr:row>
      <xdr:rowOff>7619</xdr:rowOff>
    </xdr:from>
    <xdr:to>
      <xdr:col>16</xdr:col>
      <xdr:colOff>3810</xdr:colOff>
      <xdr:row>11</xdr:row>
      <xdr:rowOff>826768</xdr:rowOff>
    </xdr:to>
    <xdr:graphicFrame macro="">
      <xdr:nvGraphicFramePr>
        <xdr:cNvPr id="19" name="Grafico 18">
          <a:extLst>
            <a:ext uri="{FF2B5EF4-FFF2-40B4-BE49-F238E27FC236}">
              <a16:creationId xmlns:a16="http://schemas.microsoft.com/office/drawing/2014/main" id="{9B23D469-B41F-405D-9EF0-E498FCD7A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0</xdr:colOff>
      <xdr:row>12</xdr:row>
      <xdr:rowOff>7619</xdr:rowOff>
    </xdr:from>
    <xdr:to>
      <xdr:col>16</xdr:col>
      <xdr:colOff>3810</xdr:colOff>
      <xdr:row>12</xdr:row>
      <xdr:rowOff>826768</xdr:rowOff>
    </xdr:to>
    <xdr:graphicFrame macro="">
      <xdr:nvGraphicFramePr>
        <xdr:cNvPr id="20" name="Grafico 19">
          <a:extLst>
            <a:ext uri="{FF2B5EF4-FFF2-40B4-BE49-F238E27FC236}">
              <a16:creationId xmlns:a16="http://schemas.microsoft.com/office/drawing/2014/main" id="{020962BF-0106-4564-8344-B07143F396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0</xdr:colOff>
      <xdr:row>12</xdr:row>
      <xdr:rowOff>7619</xdr:rowOff>
    </xdr:from>
    <xdr:to>
      <xdr:col>16</xdr:col>
      <xdr:colOff>3810</xdr:colOff>
      <xdr:row>12</xdr:row>
      <xdr:rowOff>826768</xdr:rowOff>
    </xdr:to>
    <xdr:graphicFrame macro="">
      <xdr:nvGraphicFramePr>
        <xdr:cNvPr id="21" name="Grafico 20">
          <a:extLst>
            <a:ext uri="{FF2B5EF4-FFF2-40B4-BE49-F238E27FC236}">
              <a16:creationId xmlns:a16="http://schemas.microsoft.com/office/drawing/2014/main" id="{CF94D62C-569A-49CE-B5DF-D5DD4DDB45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0</xdr:colOff>
      <xdr:row>13</xdr:row>
      <xdr:rowOff>7619</xdr:rowOff>
    </xdr:from>
    <xdr:to>
      <xdr:col>16</xdr:col>
      <xdr:colOff>3810</xdr:colOff>
      <xdr:row>13</xdr:row>
      <xdr:rowOff>826768</xdr:rowOff>
    </xdr:to>
    <xdr:graphicFrame macro="">
      <xdr:nvGraphicFramePr>
        <xdr:cNvPr id="22" name="Grafico 21">
          <a:extLst>
            <a:ext uri="{FF2B5EF4-FFF2-40B4-BE49-F238E27FC236}">
              <a16:creationId xmlns:a16="http://schemas.microsoft.com/office/drawing/2014/main" id="{C288288F-989A-47AF-8813-CD30F4A44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13</xdr:row>
      <xdr:rowOff>7619</xdr:rowOff>
    </xdr:from>
    <xdr:to>
      <xdr:col>16</xdr:col>
      <xdr:colOff>3810</xdr:colOff>
      <xdr:row>13</xdr:row>
      <xdr:rowOff>826768</xdr:rowOff>
    </xdr:to>
    <xdr:graphicFrame macro="">
      <xdr:nvGraphicFramePr>
        <xdr:cNvPr id="23" name="Grafico 22">
          <a:extLst>
            <a:ext uri="{FF2B5EF4-FFF2-40B4-BE49-F238E27FC236}">
              <a16:creationId xmlns:a16="http://schemas.microsoft.com/office/drawing/2014/main" id="{B094634C-DA96-482A-B6C4-14E413288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16</xdr:col>
      <xdr:colOff>0</xdr:colOff>
      <xdr:row>14</xdr:row>
      <xdr:rowOff>7619</xdr:rowOff>
    </xdr:from>
    <xdr:to>
      <xdr:col>16</xdr:col>
      <xdr:colOff>3810</xdr:colOff>
      <xdr:row>14</xdr:row>
      <xdr:rowOff>826768</xdr:rowOff>
    </xdr:to>
    <xdr:graphicFrame macro="">
      <xdr:nvGraphicFramePr>
        <xdr:cNvPr id="24" name="Grafico 23">
          <a:extLst>
            <a:ext uri="{FF2B5EF4-FFF2-40B4-BE49-F238E27FC236}">
              <a16:creationId xmlns:a16="http://schemas.microsoft.com/office/drawing/2014/main" id="{4976265C-4819-4874-B470-DA0666A71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0</xdr:colOff>
      <xdr:row>14</xdr:row>
      <xdr:rowOff>7619</xdr:rowOff>
    </xdr:from>
    <xdr:to>
      <xdr:col>16</xdr:col>
      <xdr:colOff>3810</xdr:colOff>
      <xdr:row>14</xdr:row>
      <xdr:rowOff>826768</xdr:rowOff>
    </xdr:to>
    <xdr:graphicFrame macro="">
      <xdr:nvGraphicFramePr>
        <xdr:cNvPr id="25" name="Grafico 24">
          <a:extLst>
            <a:ext uri="{FF2B5EF4-FFF2-40B4-BE49-F238E27FC236}">
              <a16:creationId xmlns:a16="http://schemas.microsoft.com/office/drawing/2014/main" id="{A4B6ADAA-4C14-4B91-AC6C-1A15737D27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16</xdr:col>
      <xdr:colOff>0</xdr:colOff>
      <xdr:row>15</xdr:row>
      <xdr:rowOff>7619</xdr:rowOff>
    </xdr:from>
    <xdr:to>
      <xdr:col>16</xdr:col>
      <xdr:colOff>3810</xdr:colOff>
      <xdr:row>15</xdr:row>
      <xdr:rowOff>826768</xdr:rowOff>
    </xdr:to>
    <xdr:graphicFrame macro="">
      <xdr:nvGraphicFramePr>
        <xdr:cNvPr id="26" name="Grafico 25">
          <a:extLst>
            <a:ext uri="{FF2B5EF4-FFF2-40B4-BE49-F238E27FC236}">
              <a16:creationId xmlns:a16="http://schemas.microsoft.com/office/drawing/2014/main" id="{3790E470-4CA8-4443-9D5B-86011823C6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16</xdr:col>
      <xdr:colOff>0</xdr:colOff>
      <xdr:row>15</xdr:row>
      <xdr:rowOff>7619</xdr:rowOff>
    </xdr:from>
    <xdr:to>
      <xdr:col>16</xdr:col>
      <xdr:colOff>3810</xdr:colOff>
      <xdr:row>15</xdr:row>
      <xdr:rowOff>826768</xdr:rowOff>
    </xdr:to>
    <xdr:graphicFrame macro="">
      <xdr:nvGraphicFramePr>
        <xdr:cNvPr id="27" name="Grafico 26">
          <a:extLst>
            <a:ext uri="{FF2B5EF4-FFF2-40B4-BE49-F238E27FC236}">
              <a16:creationId xmlns:a16="http://schemas.microsoft.com/office/drawing/2014/main" id="{69033FE1-C860-446D-B681-55B39F4D3D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0</xdr:colOff>
      <xdr:row>16</xdr:row>
      <xdr:rowOff>7619</xdr:rowOff>
    </xdr:from>
    <xdr:to>
      <xdr:col>16</xdr:col>
      <xdr:colOff>3810</xdr:colOff>
      <xdr:row>16</xdr:row>
      <xdr:rowOff>826768</xdr:rowOff>
    </xdr:to>
    <xdr:graphicFrame macro="">
      <xdr:nvGraphicFramePr>
        <xdr:cNvPr id="28" name="Grafico 27">
          <a:extLst>
            <a:ext uri="{FF2B5EF4-FFF2-40B4-BE49-F238E27FC236}">
              <a16:creationId xmlns:a16="http://schemas.microsoft.com/office/drawing/2014/main" id="{6E397CB3-3245-41D1-8095-9F6999373F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16</xdr:col>
      <xdr:colOff>0</xdr:colOff>
      <xdr:row>16</xdr:row>
      <xdr:rowOff>7619</xdr:rowOff>
    </xdr:from>
    <xdr:to>
      <xdr:col>16</xdr:col>
      <xdr:colOff>3810</xdr:colOff>
      <xdr:row>16</xdr:row>
      <xdr:rowOff>826768</xdr:rowOff>
    </xdr:to>
    <xdr:graphicFrame macro="">
      <xdr:nvGraphicFramePr>
        <xdr:cNvPr id="29" name="Grafico 28">
          <a:extLst>
            <a:ext uri="{FF2B5EF4-FFF2-40B4-BE49-F238E27FC236}">
              <a16:creationId xmlns:a16="http://schemas.microsoft.com/office/drawing/2014/main" id="{47856708-C98E-4FEC-B161-65905B8150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16</xdr:col>
      <xdr:colOff>0</xdr:colOff>
      <xdr:row>17</xdr:row>
      <xdr:rowOff>7619</xdr:rowOff>
    </xdr:from>
    <xdr:to>
      <xdr:col>16</xdr:col>
      <xdr:colOff>3810</xdr:colOff>
      <xdr:row>17</xdr:row>
      <xdr:rowOff>826768</xdr:rowOff>
    </xdr:to>
    <xdr:graphicFrame macro="">
      <xdr:nvGraphicFramePr>
        <xdr:cNvPr id="30" name="Grafico 29">
          <a:extLst>
            <a:ext uri="{FF2B5EF4-FFF2-40B4-BE49-F238E27FC236}">
              <a16:creationId xmlns:a16="http://schemas.microsoft.com/office/drawing/2014/main" id="{1DE9BE4F-F0BC-455B-9F0C-36EFEC5FEA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16</xdr:col>
      <xdr:colOff>0</xdr:colOff>
      <xdr:row>17</xdr:row>
      <xdr:rowOff>7619</xdr:rowOff>
    </xdr:from>
    <xdr:to>
      <xdr:col>16</xdr:col>
      <xdr:colOff>3810</xdr:colOff>
      <xdr:row>17</xdr:row>
      <xdr:rowOff>826768</xdr:rowOff>
    </xdr:to>
    <xdr:graphicFrame macro="">
      <xdr:nvGraphicFramePr>
        <xdr:cNvPr id="31" name="Grafico 30">
          <a:extLst>
            <a:ext uri="{FF2B5EF4-FFF2-40B4-BE49-F238E27FC236}">
              <a16:creationId xmlns:a16="http://schemas.microsoft.com/office/drawing/2014/main" id="{B74B1717-1AE3-42B8-AE45-650BD48A3E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16</xdr:col>
      <xdr:colOff>0</xdr:colOff>
      <xdr:row>18</xdr:row>
      <xdr:rowOff>7619</xdr:rowOff>
    </xdr:from>
    <xdr:to>
      <xdr:col>16</xdr:col>
      <xdr:colOff>3810</xdr:colOff>
      <xdr:row>18</xdr:row>
      <xdr:rowOff>826768</xdr:rowOff>
    </xdr:to>
    <xdr:graphicFrame macro="">
      <xdr:nvGraphicFramePr>
        <xdr:cNvPr id="32" name="Grafico 31">
          <a:extLst>
            <a:ext uri="{FF2B5EF4-FFF2-40B4-BE49-F238E27FC236}">
              <a16:creationId xmlns:a16="http://schemas.microsoft.com/office/drawing/2014/main" id="{6443FD31-3C17-40B0-9949-18803145AD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16</xdr:col>
      <xdr:colOff>0</xdr:colOff>
      <xdr:row>18</xdr:row>
      <xdr:rowOff>7619</xdr:rowOff>
    </xdr:from>
    <xdr:to>
      <xdr:col>16</xdr:col>
      <xdr:colOff>3810</xdr:colOff>
      <xdr:row>18</xdr:row>
      <xdr:rowOff>826768</xdr:rowOff>
    </xdr:to>
    <xdr:graphicFrame macro="">
      <xdr:nvGraphicFramePr>
        <xdr:cNvPr id="33" name="Grafico 32">
          <a:extLst>
            <a:ext uri="{FF2B5EF4-FFF2-40B4-BE49-F238E27FC236}">
              <a16:creationId xmlns:a16="http://schemas.microsoft.com/office/drawing/2014/main" id="{2D1A67CD-0A65-4FB4-AA14-4F23DF5F71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CC000-60AD-437C-ACD8-8FA7ED08B801}">
  <dimension ref="A1:S43"/>
  <sheetViews>
    <sheetView topLeftCell="B22" zoomScale="70" zoomScaleNormal="70" workbookViewId="0">
      <selection activeCell="B29" sqref="B29"/>
    </sheetView>
  </sheetViews>
  <sheetFormatPr defaultRowHeight="15" x14ac:dyDescent="0.25"/>
  <cols>
    <col min="1" max="1" width="41" hidden="1" customWidth="1"/>
    <col min="2" max="2" width="75.28515625" style="229" customWidth="1"/>
    <col min="3" max="3" width="20.7109375" style="12" hidden="1" customWidth="1"/>
    <col min="4" max="4" width="45.5703125" customWidth="1"/>
    <col min="5" max="14" width="20.7109375" customWidth="1"/>
  </cols>
  <sheetData>
    <row r="1" spans="1:19" x14ac:dyDescent="0.25">
      <c r="C1" s="18"/>
      <c r="D1" s="1"/>
      <c r="E1" s="2" t="s">
        <v>0</v>
      </c>
      <c r="F1" s="2" t="s">
        <v>1</v>
      </c>
      <c r="G1" s="2" t="s">
        <v>2</v>
      </c>
      <c r="H1" s="2" t="s">
        <v>3</v>
      </c>
      <c r="I1" s="2" t="s">
        <v>4</v>
      </c>
      <c r="J1" s="2" t="s">
        <v>5</v>
      </c>
      <c r="K1" s="2" t="s">
        <v>6</v>
      </c>
      <c r="L1" s="2" t="s">
        <v>7</v>
      </c>
      <c r="M1" s="2" t="s">
        <v>8</v>
      </c>
      <c r="N1" s="2" t="s">
        <v>9</v>
      </c>
    </row>
    <row r="2" spans="1:19" ht="93" x14ac:dyDescent="0.25">
      <c r="A2" s="221" t="s">
        <v>55</v>
      </c>
      <c r="B2" s="221" t="s">
        <v>365</v>
      </c>
      <c r="C2" s="13" t="s">
        <v>10</v>
      </c>
      <c r="D2" s="4" t="s">
        <v>11</v>
      </c>
      <c r="E2" s="3" t="s">
        <v>12</v>
      </c>
      <c r="F2" s="3" t="s">
        <v>13</v>
      </c>
      <c r="G2" s="3" t="s">
        <v>14</v>
      </c>
      <c r="H2" s="3" t="s">
        <v>15</v>
      </c>
      <c r="I2" s="3" t="s">
        <v>16</v>
      </c>
      <c r="J2" s="3" t="s">
        <v>17</v>
      </c>
      <c r="K2" s="3" t="s">
        <v>18</v>
      </c>
      <c r="L2" s="3" t="s">
        <v>19</v>
      </c>
      <c r="M2" s="3" t="s">
        <v>20</v>
      </c>
      <c r="N2" s="3" t="s">
        <v>21</v>
      </c>
    </row>
    <row r="3" spans="1:19" s="233" customFormat="1" ht="50.1" customHeight="1" x14ac:dyDescent="0.25">
      <c r="A3" s="307" t="s">
        <v>357</v>
      </c>
      <c r="B3" s="298" t="s">
        <v>366</v>
      </c>
      <c r="C3" s="235">
        <v>1</v>
      </c>
      <c r="D3" s="15" t="s">
        <v>22</v>
      </c>
      <c r="E3" s="85"/>
      <c r="F3" s="85" t="s">
        <v>23</v>
      </c>
      <c r="G3" s="85"/>
      <c r="H3" s="85" t="s">
        <v>23</v>
      </c>
      <c r="I3" s="85"/>
      <c r="J3" s="85" t="s">
        <v>23</v>
      </c>
      <c r="K3" s="85"/>
      <c r="L3" s="85"/>
      <c r="M3" s="85"/>
      <c r="N3" s="85"/>
    </row>
    <row r="4" spans="1:19" s="233" customFormat="1" ht="50.1" customHeight="1" x14ac:dyDescent="0.25">
      <c r="A4" s="307"/>
      <c r="B4" s="298"/>
      <c r="C4" s="235">
        <v>2</v>
      </c>
      <c r="D4" s="15" t="s">
        <v>24</v>
      </c>
      <c r="E4" s="85"/>
      <c r="F4" s="85" t="s">
        <v>23</v>
      </c>
      <c r="G4" s="85"/>
      <c r="H4" s="85" t="s">
        <v>23</v>
      </c>
      <c r="I4" s="85"/>
      <c r="J4" s="85" t="s">
        <v>23</v>
      </c>
      <c r="K4" s="85"/>
      <c r="L4" s="85"/>
      <c r="M4" s="85"/>
      <c r="N4" s="85"/>
    </row>
    <row r="5" spans="1:19" s="233" customFormat="1" ht="50.1" customHeight="1" x14ac:dyDescent="0.25">
      <c r="A5" s="307"/>
      <c r="B5" s="298"/>
      <c r="C5" s="236">
        <v>3</v>
      </c>
      <c r="D5" s="15" t="s">
        <v>25</v>
      </c>
      <c r="E5" s="85"/>
      <c r="F5" s="85"/>
      <c r="G5" s="85"/>
      <c r="H5" s="85"/>
      <c r="I5" s="85"/>
      <c r="J5" s="85"/>
      <c r="K5" s="85"/>
      <c r="L5" s="85" t="s">
        <v>23</v>
      </c>
      <c r="M5" s="85"/>
      <c r="N5" s="85"/>
    </row>
    <row r="6" spans="1:19" s="233" customFormat="1" ht="50.1" customHeight="1" x14ac:dyDescent="0.25">
      <c r="A6" s="308" t="s">
        <v>358</v>
      </c>
      <c r="B6" s="313" t="s">
        <v>367</v>
      </c>
      <c r="C6" s="235">
        <v>1</v>
      </c>
      <c r="D6" s="15" t="s">
        <v>27</v>
      </c>
      <c r="E6" s="85"/>
      <c r="F6" s="85"/>
      <c r="G6" s="85"/>
      <c r="H6" s="85"/>
      <c r="I6" s="85"/>
      <c r="J6" s="85"/>
      <c r="K6" s="85"/>
      <c r="L6" s="85" t="s">
        <v>23</v>
      </c>
      <c r="M6" s="85"/>
      <c r="N6" s="85"/>
    </row>
    <row r="7" spans="1:19" s="233" customFormat="1" ht="50.1" customHeight="1" x14ac:dyDescent="0.25">
      <c r="A7" s="308"/>
      <c r="B7" s="314"/>
      <c r="C7" s="235">
        <v>2</v>
      </c>
      <c r="D7" s="15" t="s">
        <v>28</v>
      </c>
      <c r="E7" s="85"/>
      <c r="F7" s="85"/>
      <c r="G7" s="85" t="s">
        <v>23</v>
      </c>
      <c r="H7" s="85"/>
      <c r="I7" s="85"/>
      <c r="J7" s="85"/>
      <c r="K7" s="85"/>
      <c r="L7" s="85"/>
      <c r="M7" s="85"/>
      <c r="N7" s="85"/>
    </row>
    <row r="8" spans="1:19" s="233" customFormat="1" ht="50.1" customHeight="1" x14ac:dyDescent="0.25">
      <c r="A8" s="308"/>
      <c r="B8" s="314"/>
      <c r="C8" s="236">
        <v>3</v>
      </c>
      <c r="D8" s="15" t="s">
        <v>29</v>
      </c>
      <c r="E8" s="85"/>
      <c r="F8" s="85"/>
      <c r="G8" s="85"/>
      <c r="H8" s="85"/>
      <c r="I8" s="85"/>
      <c r="J8" s="85"/>
      <c r="K8" s="85"/>
      <c r="L8" s="85"/>
      <c r="M8" s="85"/>
      <c r="N8" s="85" t="s">
        <v>23</v>
      </c>
    </row>
    <row r="9" spans="1:19" s="233" customFormat="1" ht="50.1" customHeight="1" x14ac:dyDescent="0.25">
      <c r="A9" s="308"/>
      <c r="B9" s="314"/>
      <c r="C9" s="235">
        <v>4</v>
      </c>
      <c r="D9" s="15" t="s">
        <v>30</v>
      </c>
      <c r="E9" s="5"/>
      <c r="F9" s="85"/>
      <c r="G9" s="85"/>
      <c r="H9" s="85"/>
      <c r="I9" s="85"/>
      <c r="J9" s="85"/>
      <c r="K9" s="85"/>
      <c r="L9" s="85"/>
      <c r="M9" s="85"/>
      <c r="N9" s="85" t="s">
        <v>23</v>
      </c>
    </row>
    <row r="10" spans="1:19" s="233" customFormat="1" ht="50.1" customHeight="1" x14ac:dyDescent="0.25">
      <c r="A10" s="308"/>
      <c r="B10" s="315"/>
      <c r="C10" s="235">
        <v>5</v>
      </c>
      <c r="D10" s="16" t="s">
        <v>31</v>
      </c>
      <c r="E10" s="6"/>
      <c r="F10" s="85"/>
      <c r="G10" s="85"/>
      <c r="H10" s="85"/>
      <c r="I10" s="85"/>
      <c r="J10" s="85"/>
      <c r="K10" s="85"/>
      <c r="L10" s="85"/>
      <c r="M10" s="85"/>
      <c r="N10" s="85"/>
    </row>
    <row r="11" spans="1:19" s="233" customFormat="1" ht="50.1" customHeight="1" x14ac:dyDescent="0.25">
      <c r="A11" s="237" t="s">
        <v>56</v>
      </c>
      <c r="B11" s="230" t="s">
        <v>368</v>
      </c>
      <c r="C11" s="232">
        <v>1</v>
      </c>
      <c r="D11" s="170" t="s">
        <v>32</v>
      </c>
      <c r="E11" s="231"/>
      <c r="F11" s="231" t="s">
        <v>23</v>
      </c>
      <c r="G11" s="231"/>
      <c r="H11" s="231"/>
      <c r="I11" s="231"/>
      <c r="J11" s="231"/>
      <c r="K11" s="231"/>
      <c r="L11" s="231"/>
      <c r="M11" s="231"/>
      <c r="N11" s="231"/>
      <c r="Q11" s="233" t="s">
        <v>362</v>
      </c>
    </row>
    <row r="12" spans="1:19" s="233" customFormat="1" ht="50.1" customHeight="1" x14ac:dyDescent="0.25">
      <c r="A12" s="309" t="s">
        <v>214</v>
      </c>
      <c r="B12" s="303" t="s">
        <v>369</v>
      </c>
      <c r="C12" s="232">
        <v>1</v>
      </c>
      <c r="D12" s="170" t="s">
        <v>22</v>
      </c>
      <c r="E12" s="231"/>
      <c r="F12" s="231" t="s">
        <v>23</v>
      </c>
      <c r="G12" s="231"/>
      <c r="H12" s="231" t="s">
        <v>23</v>
      </c>
      <c r="I12" s="231"/>
      <c r="J12" s="231" t="s">
        <v>23</v>
      </c>
      <c r="K12" s="231"/>
      <c r="L12" s="231"/>
      <c r="M12" s="231"/>
      <c r="N12" s="231"/>
    </row>
    <row r="13" spans="1:19" s="233" customFormat="1" ht="50.1" customHeight="1" x14ac:dyDescent="0.25">
      <c r="A13" s="310"/>
      <c r="B13" s="303"/>
      <c r="C13" s="232">
        <v>2</v>
      </c>
      <c r="D13" s="170" t="s">
        <v>24</v>
      </c>
      <c r="E13" s="231"/>
      <c r="F13" s="231" t="s">
        <v>23</v>
      </c>
      <c r="G13" s="231"/>
      <c r="H13" s="231" t="s">
        <v>23</v>
      </c>
      <c r="I13" s="231"/>
      <c r="J13" s="231" t="s">
        <v>23</v>
      </c>
      <c r="K13" s="231"/>
      <c r="L13" s="231"/>
      <c r="M13" s="231"/>
      <c r="N13" s="231"/>
      <c r="S13" s="233" t="s">
        <v>364</v>
      </c>
    </row>
    <row r="14" spans="1:19" s="233" customFormat="1" ht="50.1" customHeight="1" x14ac:dyDescent="0.25">
      <c r="A14" s="311"/>
      <c r="B14" s="303"/>
      <c r="C14" s="234">
        <v>3</v>
      </c>
      <c r="D14" s="170" t="s">
        <v>33</v>
      </c>
      <c r="E14" s="231"/>
      <c r="F14" s="231" t="s">
        <v>23</v>
      </c>
      <c r="G14" s="231"/>
      <c r="H14" s="231" t="s">
        <v>23</v>
      </c>
      <c r="I14" s="231"/>
      <c r="J14" s="231" t="s">
        <v>23</v>
      </c>
      <c r="K14" s="231" t="s">
        <v>23</v>
      </c>
      <c r="L14" s="231"/>
      <c r="M14" s="231"/>
      <c r="N14" s="231"/>
    </row>
    <row r="15" spans="1:19" s="233" customFormat="1" ht="50.1" customHeight="1" x14ac:dyDescent="0.25">
      <c r="A15" s="308" t="s">
        <v>57</v>
      </c>
      <c r="B15" s="305" t="s">
        <v>49</v>
      </c>
      <c r="C15" s="232">
        <v>1</v>
      </c>
      <c r="D15" s="170" t="s">
        <v>34</v>
      </c>
      <c r="E15" s="231"/>
      <c r="F15" s="231"/>
      <c r="G15" s="231"/>
      <c r="H15" s="231"/>
      <c r="I15" s="231" t="s">
        <v>23</v>
      </c>
      <c r="J15" s="231"/>
      <c r="K15" s="231"/>
      <c r="L15" s="231"/>
      <c r="M15" s="231"/>
      <c r="N15" s="231"/>
    </row>
    <row r="16" spans="1:19" s="233" customFormat="1" ht="50.1" customHeight="1" x14ac:dyDescent="0.25">
      <c r="A16" s="308"/>
      <c r="B16" s="306"/>
      <c r="C16" s="232">
        <v>2</v>
      </c>
      <c r="D16" s="170" t="s">
        <v>35</v>
      </c>
      <c r="E16" s="231"/>
      <c r="F16" s="231"/>
      <c r="G16" s="231"/>
      <c r="H16" s="231"/>
      <c r="I16" s="231" t="s">
        <v>23</v>
      </c>
      <c r="J16" s="231"/>
      <c r="K16" s="231"/>
      <c r="L16" s="231"/>
      <c r="M16" s="231"/>
      <c r="N16" s="231"/>
    </row>
    <row r="17" spans="1:14" s="233" customFormat="1" ht="50.1" customHeight="1" x14ac:dyDescent="0.25">
      <c r="A17" s="308"/>
      <c r="B17" s="306"/>
      <c r="C17" s="234">
        <v>3</v>
      </c>
      <c r="D17" s="170" t="s">
        <v>36</v>
      </c>
      <c r="E17" s="231"/>
      <c r="F17" s="231"/>
      <c r="G17" s="231"/>
      <c r="H17" s="231"/>
      <c r="I17" s="231"/>
      <c r="J17" s="231"/>
      <c r="K17" s="231"/>
      <c r="L17" s="231" t="s">
        <v>23</v>
      </c>
      <c r="M17" s="231"/>
      <c r="N17" s="231"/>
    </row>
    <row r="18" spans="1:14" s="233" customFormat="1" ht="50.1" customHeight="1" x14ac:dyDescent="0.25">
      <c r="A18" s="308"/>
      <c r="B18" s="306"/>
      <c r="C18" s="232">
        <v>4</v>
      </c>
      <c r="D18" s="170" t="s">
        <v>37</v>
      </c>
      <c r="E18" s="8"/>
      <c r="F18" s="231"/>
      <c r="G18" s="231"/>
      <c r="H18" s="231"/>
      <c r="I18" s="231"/>
      <c r="J18" s="231"/>
      <c r="K18" s="231"/>
      <c r="L18" s="231" t="s">
        <v>23</v>
      </c>
      <c r="M18" s="231"/>
      <c r="N18" s="231"/>
    </row>
    <row r="19" spans="1:14" s="233" customFormat="1" ht="50.1" customHeight="1" x14ac:dyDescent="0.25">
      <c r="A19" s="308"/>
      <c r="B19" s="306"/>
      <c r="C19" s="232">
        <v>5</v>
      </c>
      <c r="D19" s="171" t="s">
        <v>38</v>
      </c>
      <c r="E19" s="9"/>
      <c r="F19" s="231"/>
      <c r="G19" s="231"/>
      <c r="H19" s="231"/>
      <c r="I19" s="231" t="s">
        <v>23</v>
      </c>
      <c r="J19" s="231"/>
      <c r="K19" s="231"/>
      <c r="L19" s="231"/>
      <c r="M19" s="231"/>
      <c r="N19" s="231"/>
    </row>
    <row r="20" spans="1:14" s="233" customFormat="1" ht="50.1" customHeight="1" x14ac:dyDescent="0.25">
      <c r="A20" s="308"/>
      <c r="B20" s="306"/>
      <c r="C20" s="232">
        <v>6</v>
      </c>
      <c r="D20" s="170" t="s">
        <v>50</v>
      </c>
      <c r="E20" s="231"/>
      <c r="F20" s="231"/>
      <c r="G20" s="231"/>
      <c r="H20" s="231"/>
      <c r="I20" s="231"/>
      <c r="J20" s="231"/>
      <c r="K20" s="231"/>
      <c r="L20" s="231"/>
      <c r="M20" s="231"/>
      <c r="N20" s="231"/>
    </row>
    <row r="21" spans="1:14" s="233" customFormat="1" ht="50.1" customHeight="1" x14ac:dyDescent="0.25">
      <c r="A21" s="308"/>
      <c r="B21" s="306"/>
      <c r="C21" s="232">
        <v>7</v>
      </c>
      <c r="D21" s="170" t="s">
        <v>51</v>
      </c>
      <c r="E21" s="231"/>
      <c r="F21" s="231"/>
      <c r="G21" s="231"/>
      <c r="H21" s="231" t="s">
        <v>23</v>
      </c>
      <c r="I21" s="231"/>
      <c r="J21" s="231"/>
      <c r="K21" s="231"/>
      <c r="L21" s="231"/>
      <c r="M21" s="231"/>
      <c r="N21" s="231"/>
    </row>
    <row r="22" spans="1:14" s="233" customFormat="1" ht="50.1" customHeight="1" x14ac:dyDescent="0.25">
      <c r="A22" s="308"/>
      <c r="B22" s="306"/>
      <c r="C22" s="234">
        <v>8</v>
      </c>
      <c r="D22" s="170" t="s">
        <v>52</v>
      </c>
      <c r="E22" s="231"/>
      <c r="F22" s="231"/>
      <c r="G22" s="231"/>
      <c r="H22" s="231" t="s">
        <v>23</v>
      </c>
      <c r="I22" s="231"/>
      <c r="J22" s="231"/>
      <c r="K22" s="231"/>
      <c r="L22" s="231"/>
      <c r="M22" s="231"/>
      <c r="N22" s="231"/>
    </row>
    <row r="23" spans="1:14" s="233" customFormat="1" ht="50.1" customHeight="1" x14ac:dyDescent="0.25">
      <c r="A23" s="308"/>
      <c r="B23" s="306"/>
      <c r="C23" s="232">
        <v>9</v>
      </c>
      <c r="D23" s="170" t="s">
        <v>53</v>
      </c>
      <c r="E23" s="8"/>
      <c r="F23" s="231"/>
      <c r="G23" s="231"/>
      <c r="H23" s="231"/>
      <c r="I23" s="231"/>
      <c r="J23" s="231"/>
      <c r="K23" s="231"/>
      <c r="L23" s="231"/>
      <c r="M23" s="231"/>
      <c r="N23" s="231"/>
    </row>
    <row r="24" spans="1:14" s="233" customFormat="1" ht="50.1" customHeight="1" x14ac:dyDescent="0.25">
      <c r="A24" s="308"/>
      <c r="B24" s="306"/>
      <c r="C24" s="232">
        <v>10</v>
      </c>
      <c r="D24" s="171" t="s">
        <v>54</v>
      </c>
      <c r="E24" s="9"/>
      <c r="F24" s="231"/>
      <c r="G24" s="231"/>
      <c r="H24" s="231" t="s">
        <v>23</v>
      </c>
      <c r="I24" s="231"/>
      <c r="J24" s="231"/>
      <c r="K24" s="231"/>
      <c r="L24" s="231"/>
      <c r="M24" s="231"/>
      <c r="N24" s="231"/>
    </row>
    <row r="25" spans="1:14" s="233" customFormat="1" ht="50.1" customHeight="1" x14ac:dyDescent="0.25">
      <c r="A25" s="312" t="s">
        <v>359</v>
      </c>
      <c r="B25" s="303" t="s">
        <v>370</v>
      </c>
      <c r="C25" s="232">
        <v>1</v>
      </c>
      <c r="D25" s="170" t="s">
        <v>39</v>
      </c>
      <c r="E25" s="85"/>
      <c r="F25" s="85"/>
      <c r="G25" s="85" t="s">
        <v>23</v>
      </c>
      <c r="H25" s="85"/>
      <c r="I25" s="85"/>
      <c r="J25" s="85"/>
      <c r="K25" s="85"/>
      <c r="L25" s="85" t="s">
        <v>23</v>
      </c>
      <c r="M25" s="85"/>
      <c r="N25" s="85"/>
    </row>
    <row r="26" spans="1:14" s="233" customFormat="1" ht="50.1" customHeight="1" x14ac:dyDescent="0.25">
      <c r="A26" s="312"/>
      <c r="B26" s="303"/>
      <c r="C26" s="232">
        <v>2</v>
      </c>
      <c r="D26" s="170" t="s">
        <v>40</v>
      </c>
      <c r="E26" s="85"/>
      <c r="F26" s="85"/>
      <c r="G26" s="85" t="s">
        <v>23</v>
      </c>
      <c r="H26" s="85"/>
      <c r="I26" s="85"/>
      <c r="J26" s="85"/>
      <c r="K26" s="85"/>
      <c r="L26" s="85" t="s">
        <v>23</v>
      </c>
      <c r="M26" s="85"/>
      <c r="N26" s="85"/>
    </row>
    <row r="27" spans="1:14" s="233" customFormat="1" ht="50.1" customHeight="1" x14ac:dyDescent="0.25">
      <c r="A27" s="312"/>
      <c r="B27" s="303"/>
      <c r="C27" s="234">
        <v>3</v>
      </c>
      <c r="D27" s="170" t="s">
        <v>41</v>
      </c>
      <c r="E27" s="85"/>
      <c r="F27" s="85"/>
      <c r="G27" s="85" t="s">
        <v>23</v>
      </c>
      <c r="H27" s="85"/>
      <c r="I27" s="85"/>
      <c r="J27" s="85"/>
      <c r="K27" s="85"/>
      <c r="L27" s="85"/>
      <c r="M27" s="85"/>
      <c r="N27" s="85"/>
    </row>
    <row r="28" spans="1:14" s="233" customFormat="1" ht="50.1" customHeight="1" x14ac:dyDescent="0.25">
      <c r="A28" s="312"/>
      <c r="B28" s="303"/>
      <c r="C28" s="232">
        <v>4</v>
      </c>
      <c r="D28" s="170" t="s">
        <v>42</v>
      </c>
      <c r="E28" s="231"/>
      <c r="F28" s="231"/>
      <c r="G28" s="231"/>
      <c r="H28" s="231"/>
      <c r="I28" s="231" t="s">
        <v>23</v>
      </c>
      <c r="J28" s="231"/>
      <c r="K28" s="231"/>
      <c r="L28" s="231"/>
      <c r="M28" s="231"/>
      <c r="N28" s="231"/>
    </row>
    <row r="29" spans="1:14" s="233" customFormat="1" ht="50.1" customHeight="1" x14ac:dyDescent="0.25">
      <c r="A29" s="237"/>
      <c r="B29" s="238" t="s">
        <v>383</v>
      </c>
      <c r="C29" s="232">
        <v>2</v>
      </c>
      <c r="D29" s="170" t="s">
        <v>43</v>
      </c>
      <c r="E29" s="231"/>
      <c r="F29" s="231"/>
      <c r="G29" s="231"/>
      <c r="H29" s="231"/>
      <c r="I29" s="231"/>
      <c r="J29" s="231"/>
      <c r="K29" s="231"/>
      <c r="L29" s="231" t="s">
        <v>23</v>
      </c>
      <c r="M29" s="231"/>
      <c r="N29" s="231"/>
    </row>
    <row r="30" spans="1:14" s="233" customFormat="1" ht="50.1" customHeight="1" x14ac:dyDescent="0.25">
      <c r="A30" s="300" t="s">
        <v>375</v>
      </c>
      <c r="B30" s="303" t="s">
        <v>372</v>
      </c>
      <c r="C30" s="232">
        <v>1</v>
      </c>
      <c r="D30" s="170" t="s">
        <v>44</v>
      </c>
      <c r="E30" s="231" t="s">
        <v>23</v>
      </c>
      <c r="F30" s="231"/>
      <c r="G30" s="231"/>
      <c r="H30" s="231"/>
      <c r="I30" s="231"/>
      <c r="J30" s="231"/>
      <c r="K30" s="231"/>
      <c r="L30" s="231"/>
      <c r="M30" s="231"/>
      <c r="N30" s="231"/>
    </row>
    <row r="31" spans="1:14" s="233" customFormat="1" ht="50.1" customHeight="1" x14ac:dyDescent="0.25">
      <c r="A31" s="300"/>
      <c r="B31" s="304"/>
      <c r="C31" s="232">
        <v>2</v>
      </c>
      <c r="D31" s="170" t="s">
        <v>45</v>
      </c>
      <c r="E31" s="231" t="s">
        <v>23</v>
      </c>
      <c r="F31" s="231"/>
      <c r="G31" s="231"/>
      <c r="H31" s="231"/>
      <c r="I31" s="231"/>
      <c r="J31" s="231"/>
      <c r="K31" s="231"/>
      <c r="L31" s="231"/>
      <c r="M31" s="231"/>
      <c r="N31" s="231"/>
    </row>
    <row r="32" spans="1:14" s="233" customFormat="1" ht="50.1" customHeight="1" x14ac:dyDescent="0.25">
      <c r="A32" s="300"/>
      <c r="B32" s="304"/>
      <c r="C32" s="234">
        <v>3</v>
      </c>
      <c r="D32" s="170" t="s">
        <v>46</v>
      </c>
      <c r="E32" s="231" t="s">
        <v>23</v>
      </c>
      <c r="F32" s="231"/>
      <c r="G32" s="231"/>
      <c r="H32" s="231"/>
      <c r="I32" s="231"/>
      <c r="J32" s="231"/>
      <c r="K32" s="231"/>
      <c r="L32" s="231"/>
      <c r="M32" s="231"/>
      <c r="N32" s="231"/>
    </row>
    <row r="33" spans="1:16" s="233" customFormat="1" ht="50.1" customHeight="1" x14ac:dyDescent="0.25">
      <c r="A33" s="300"/>
      <c r="B33" s="304"/>
      <c r="C33" s="232">
        <v>4</v>
      </c>
      <c r="D33" s="170" t="s">
        <v>47</v>
      </c>
      <c r="E33" s="231" t="s">
        <v>23</v>
      </c>
      <c r="F33" s="231"/>
      <c r="G33" s="231"/>
      <c r="H33" s="231"/>
      <c r="I33" s="231"/>
      <c r="J33" s="231"/>
      <c r="K33" s="231"/>
      <c r="L33" s="231"/>
      <c r="M33" s="231"/>
      <c r="N33" s="231"/>
    </row>
    <row r="34" spans="1:16" s="233" customFormat="1" ht="50.1" customHeight="1" x14ac:dyDescent="0.25">
      <c r="A34" s="300"/>
      <c r="B34" s="304"/>
      <c r="C34" s="232">
        <v>5</v>
      </c>
      <c r="D34" s="171" t="s">
        <v>48</v>
      </c>
      <c r="E34" s="7"/>
      <c r="F34" s="231"/>
      <c r="G34" s="231"/>
      <c r="H34" s="231"/>
      <c r="I34" s="231"/>
      <c r="J34" s="231"/>
      <c r="K34" s="231"/>
      <c r="L34" s="231" t="s">
        <v>23</v>
      </c>
      <c r="M34" s="231"/>
      <c r="N34" s="231"/>
      <c r="P34" s="233" t="s">
        <v>363</v>
      </c>
    </row>
    <row r="35" spans="1:16" s="233" customFormat="1" ht="50.1" customHeight="1" x14ac:dyDescent="0.25">
      <c r="A35" s="300" t="s">
        <v>374</v>
      </c>
      <c r="B35" s="298" t="s">
        <v>373</v>
      </c>
      <c r="C35" s="232">
        <v>1</v>
      </c>
      <c r="D35" s="170" t="s">
        <v>59</v>
      </c>
      <c r="E35" s="231"/>
      <c r="F35" s="231" t="s">
        <v>23</v>
      </c>
      <c r="G35" s="231"/>
      <c r="H35" s="231" t="s">
        <v>23</v>
      </c>
      <c r="I35" s="231"/>
      <c r="J35" s="231"/>
      <c r="K35" s="231"/>
      <c r="L35" s="231"/>
      <c r="M35" s="231"/>
      <c r="N35" s="231"/>
      <c r="P35" s="233" t="s">
        <v>363</v>
      </c>
    </row>
    <row r="36" spans="1:16" s="233" customFormat="1" ht="50.1" customHeight="1" x14ac:dyDescent="0.25">
      <c r="A36" s="300"/>
      <c r="B36" s="299"/>
      <c r="C36" s="232">
        <v>2</v>
      </c>
      <c r="D36" s="170" t="s">
        <v>60</v>
      </c>
      <c r="E36" s="231"/>
      <c r="F36" s="231" t="s">
        <v>23</v>
      </c>
      <c r="G36" s="231"/>
      <c r="H36" s="231" t="s">
        <v>23</v>
      </c>
      <c r="I36" s="231"/>
      <c r="J36" s="231"/>
      <c r="K36" s="231"/>
      <c r="L36" s="231"/>
      <c r="M36" s="231"/>
      <c r="N36" s="231"/>
    </row>
    <row r="37" spans="1:16" s="233" customFormat="1" ht="50.1" customHeight="1" x14ac:dyDescent="0.25">
      <c r="A37" s="300"/>
      <c r="B37" s="299"/>
      <c r="C37" s="234">
        <v>3</v>
      </c>
      <c r="D37" s="170" t="s">
        <v>61</v>
      </c>
      <c r="E37" s="231"/>
      <c r="F37" s="231" t="s">
        <v>23</v>
      </c>
      <c r="G37" s="231"/>
      <c r="H37" s="231" t="s">
        <v>23</v>
      </c>
      <c r="I37" s="231"/>
      <c r="J37" s="231"/>
      <c r="K37" s="231"/>
      <c r="L37" s="231" t="s">
        <v>23</v>
      </c>
      <c r="M37" s="231"/>
      <c r="N37" s="231"/>
    </row>
    <row r="38" spans="1:16" s="233" customFormat="1" ht="50.1" customHeight="1" x14ac:dyDescent="0.25">
      <c r="A38" s="300" t="s">
        <v>65</v>
      </c>
      <c r="B38" s="301" t="s">
        <v>69</v>
      </c>
      <c r="C38" s="232">
        <v>1</v>
      </c>
      <c r="D38" s="170" t="s">
        <v>62</v>
      </c>
      <c r="E38" s="231"/>
      <c r="F38" s="231"/>
      <c r="G38" s="231"/>
      <c r="H38" s="231"/>
      <c r="I38" s="231"/>
      <c r="J38" s="231"/>
      <c r="K38" s="231"/>
      <c r="L38" s="231" t="s">
        <v>23</v>
      </c>
      <c r="M38" s="231"/>
      <c r="N38" s="231" t="s">
        <v>23</v>
      </c>
    </row>
    <row r="39" spans="1:16" s="233" customFormat="1" ht="50.1" customHeight="1" x14ac:dyDescent="0.25">
      <c r="A39" s="300"/>
      <c r="B39" s="302"/>
      <c r="C39" s="232">
        <v>2</v>
      </c>
      <c r="D39" s="170" t="s">
        <v>63</v>
      </c>
      <c r="E39" s="231"/>
      <c r="F39" s="231"/>
      <c r="G39" s="231"/>
      <c r="H39" s="231"/>
      <c r="I39" s="231"/>
      <c r="J39" s="231"/>
      <c r="K39" s="231"/>
      <c r="L39" s="231" t="s">
        <v>23</v>
      </c>
      <c r="M39" s="231" t="s">
        <v>23</v>
      </c>
      <c r="N39" s="231"/>
    </row>
    <row r="40" spans="1:16" s="233" customFormat="1" ht="50.1" customHeight="1" x14ac:dyDescent="0.25">
      <c r="A40" s="300"/>
      <c r="B40" s="302"/>
      <c r="C40" s="234">
        <v>3</v>
      </c>
      <c r="D40" s="170" t="s">
        <v>64</v>
      </c>
      <c r="E40" s="231"/>
      <c r="F40" s="231"/>
      <c r="G40" s="231"/>
      <c r="H40" s="231"/>
      <c r="I40" s="231"/>
      <c r="J40" s="231"/>
      <c r="K40" s="231"/>
      <c r="L40" s="231" t="s">
        <v>23</v>
      </c>
      <c r="M40" s="231"/>
      <c r="N40" s="231"/>
    </row>
    <row r="41" spans="1:16" s="233" customFormat="1" ht="50.1" customHeight="1" x14ac:dyDescent="0.25">
      <c r="A41" s="300" t="s">
        <v>70</v>
      </c>
      <c r="B41" s="301" t="s">
        <v>371</v>
      </c>
      <c r="C41" s="232">
        <v>1</v>
      </c>
      <c r="D41" s="170" t="s">
        <v>66</v>
      </c>
      <c r="E41" s="231"/>
      <c r="F41" s="231"/>
      <c r="G41" s="231"/>
      <c r="H41" s="231"/>
      <c r="I41" s="231"/>
      <c r="J41" s="231"/>
      <c r="K41" s="231"/>
      <c r="L41" s="231" t="s">
        <v>23</v>
      </c>
      <c r="M41" s="231"/>
      <c r="N41" s="231"/>
    </row>
    <row r="42" spans="1:16" s="233" customFormat="1" ht="50.1" customHeight="1" x14ac:dyDescent="0.25">
      <c r="A42" s="300"/>
      <c r="B42" s="301"/>
      <c r="C42" s="232">
        <v>2</v>
      </c>
      <c r="D42" s="170" t="s">
        <v>67</v>
      </c>
      <c r="E42" s="231"/>
      <c r="F42" s="231"/>
      <c r="G42" s="231"/>
      <c r="H42" s="231"/>
      <c r="I42" s="231"/>
      <c r="J42" s="231"/>
      <c r="K42" s="231"/>
      <c r="L42" s="231" t="s">
        <v>23</v>
      </c>
      <c r="M42" s="231"/>
      <c r="N42" s="231"/>
    </row>
    <row r="43" spans="1:16" s="233" customFormat="1" ht="50.1" customHeight="1" x14ac:dyDescent="0.25">
      <c r="A43" s="300"/>
      <c r="B43" s="301"/>
      <c r="C43" s="234">
        <v>3</v>
      </c>
      <c r="D43" s="171" t="s">
        <v>68</v>
      </c>
      <c r="E43" s="231"/>
      <c r="F43" s="231"/>
      <c r="G43" s="231"/>
      <c r="H43" s="231"/>
      <c r="I43" s="231"/>
      <c r="J43" s="231"/>
      <c r="K43" s="231"/>
      <c r="L43" s="231" t="s">
        <v>23</v>
      </c>
      <c r="M43" s="231"/>
      <c r="N43" s="231"/>
    </row>
  </sheetData>
  <mergeCells count="18">
    <mergeCell ref="B30:B34"/>
    <mergeCell ref="B15:B24"/>
    <mergeCell ref="A30:A34"/>
    <mergeCell ref="A3:A5"/>
    <mergeCell ref="A6:A10"/>
    <mergeCell ref="A12:A14"/>
    <mergeCell ref="A15:A24"/>
    <mergeCell ref="A25:A28"/>
    <mergeCell ref="B3:B5"/>
    <mergeCell ref="B6:B10"/>
    <mergeCell ref="B12:B14"/>
    <mergeCell ref="B25:B28"/>
    <mergeCell ref="B35:B37"/>
    <mergeCell ref="A35:A37"/>
    <mergeCell ref="B38:B40"/>
    <mergeCell ref="A38:A40"/>
    <mergeCell ref="B41:B43"/>
    <mergeCell ref="A41:A4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8463D-9EB5-4A6D-AAD1-12D58721A0BB}">
  <dimension ref="A1:AD7"/>
  <sheetViews>
    <sheetView workbookViewId="0">
      <selection activeCell="B4" sqref="B4:B7"/>
    </sheetView>
  </sheetViews>
  <sheetFormatPr defaultRowHeight="15" x14ac:dyDescent="0.25"/>
  <cols>
    <col min="1" max="1" width="51.42578125" bestFit="1" customWidth="1"/>
    <col min="3" max="3" width="21.7109375" bestFit="1" customWidth="1"/>
    <col min="4" max="9" width="9.140625" customWidth="1"/>
    <col min="10" max="17" width="15.7109375" customWidth="1"/>
    <col min="18" max="26" width="9.140625" customWidth="1"/>
    <col min="27" max="27" width="36.7109375" style="66" customWidth="1"/>
    <col min="28" max="29" width="36.7109375" customWidth="1"/>
  </cols>
  <sheetData>
    <row r="1" spans="1:30" ht="20.25" customHeight="1" x14ac:dyDescent="0.25">
      <c r="B1" s="369" t="s">
        <v>264</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70"/>
      <c r="AC1" s="70"/>
    </row>
    <row r="2" spans="1:30" x14ac:dyDescent="0.25">
      <c r="B2" s="78"/>
      <c r="C2" s="370" t="s">
        <v>11</v>
      </c>
      <c r="D2" s="372" t="s">
        <v>127</v>
      </c>
      <c r="E2" s="372"/>
      <c r="F2" s="372"/>
      <c r="G2" s="372"/>
      <c r="H2" s="372"/>
      <c r="I2" s="372"/>
      <c r="J2" s="331" t="s">
        <v>128</v>
      </c>
      <c r="K2" s="373" t="s">
        <v>129</v>
      </c>
      <c r="L2" s="373"/>
      <c r="M2" s="373"/>
      <c r="N2" s="373"/>
      <c r="O2" s="333" t="s">
        <v>130</v>
      </c>
      <c r="P2" s="334" t="s">
        <v>131</v>
      </c>
      <c r="Q2" s="324" t="s">
        <v>132</v>
      </c>
      <c r="R2" s="348" t="s">
        <v>133</v>
      </c>
      <c r="S2" s="348"/>
      <c r="T2" s="348"/>
      <c r="U2" s="348"/>
      <c r="V2" s="348"/>
      <c r="W2" s="348"/>
      <c r="X2" s="348"/>
      <c r="Y2" s="348"/>
      <c r="Z2" s="75"/>
      <c r="AA2" s="87"/>
      <c r="AB2" s="75"/>
      <c r="AC2" s="76"/>
    </row>
    <row r="3" spans="1:30" ht="72" x14ac:dyDescent="0.25">
      <c r="B3" s="79" t="s">
        <v>134</v>
      </c>
      <c r="C3" s="371"/>
      <c r="D3" s="84" t="s">
        <v>135</v>
      </c>
      <c r="E3" s="84" t="s">
        <v>136</v>
      </c>
      <c r="F3" s="84" t="s">
        <v>137</v>
      </c>
      <c r="G3" s="84" t="s">
        <v>138</v>
      </c>
      <c r="H3" s="84" t="s">
        <v>139</v>
      </c>
      <c r="I3" s="84" t="s">
        <v>140</v>
      </c>
      <c r="J3" s="331"/>
      <c r="K3" s="84" t="s">
        <v>141</v>
      </c>
      <c r="L3" s="84" t="s">
        <v>142</v>
      </c>
      <c r="M3" s="84" t="s">
        <v>143</v>
      </c>
      <c r="N3" s="84" t="s">
        <v>144</v>
      </c>
      <c r="O3" s="333"/>
      <c r="P3" s="334"/>
      <c r="Q3" s="325"/>
      <c r="R3" s="73" t="s">
        <v>145</v>
      </c>
      <c r="S3" s="73" t="s">
        <v>146</v>
      </c>
      <c r="T3" s="73" t="s">
        <v>147</v>
      </c>
      <c r="U3" s="73" t="s">
        <v>148</v>
      </c>
      <c r="V3" s="73" t="s">
        <v>149</v>
      </c>
      <c r="W3" s="73" t="s">
        <v>150</v>
      </c>
      <c r="X3" s="73" t="s">
        <v>151</v>
      </c>
      <c r="Y3" s="73" t="s">
        <v>152</v>
      </c>
      <c r="Z3" s="77" t="s">
        <v>153</v>
      </c>
      <c r="AA3" s="34" t="s">
        <v>158</v>
      </c>
      <c r="AB3" s="74" t="s">
        <v>154</v>
      </c>
      <c r="AC3" s="74" t="s">
        <v>155</v>
      </c>
      <c r="AD3" t="s">
        <v>160</v>
      </c>
    </row>
    <row r="4" spans="1:30" ht="30" customHeight="1" x14ac:dyDescent="0.25">
      <c r="A4" t="str">
        <f>+PROCESSI!A18</f>
        <v>UFFICIO LEGALE</v>
      </c>
      <c r="B4" s="189">
        <f>+VLOOKUP(C4,PROCESSI!C:D,2,FALSE)</f>
        <v>18</v>
      </c>
      <c r="C4" s="80" t="s">
        <v>28</v>
      </c>
      <c r="D4" s="81">
        <v>3</v>
      </c>
      <c r="E4" s="81">
        <v>5</v>
      </c>
      <c r="F4" s="81">
        <v>5</v>
      </c>
      <c r="G4" s="81">
        <v>3</v>
      </c>
      <c r="H4" s="81">
        <v>1</v>
      </c>
      <c r="I4" s="81">
        <v>2</v>
      </c>
      <c r="J4" s="71">
        <v>3.1666666666666665</v>
      </c>
      <c r="K4" s="81">
        <v>1</v>
      </c>
      <c r="L4" s="81">
        <v>1</v>
      </c>
      <c r="M4" s="81">
        <v>1</v>
      </c>
      <c r="N4" s="81">
        <v>1</v>
      </c>
      <c r="O4" s="71">
        <v>1</v>
      </c>
      <c r="P4" s="72">
        <v>3.1666666666666665</v>
      </c>
      <c r="Q4" s="81" t="s">
        <v>225</v>
      </c>
      <c r="R4" s="82" t="s">
        <v>23</v>
      </c>
      <c r="S4" s="82" t="s">
        <v>23</v>
      </c>
      <c r="T4" s="82"/>
      <c r="U4" s="82"/>
      <c r="V4" s="82"/>
      <c r="W4" s="82" t="s">
        <v>23</v>
      </c>
      <c r="X4" s="82"/>
      <c r="Y4" s="82" t="s">
        <v>23</v>
      </c>
      <c r="Z4" s="82"/>
      <c r="AA4" s="35" t="s">
        <v>159</v>
      </c>
      <c r="AB4" s="82" t="s">
        <v>265</v>
      </c>
      <c r="AC4" s="83"/>
      <c r="AD4" s="36"/>
    </row>
    <row r="5" spans="1:30" ht="39.950000000000003" customHeight="1" x14ac:dyDescent="0.25">
      <c r="A5" s="368" t="str">
        <f>+PROCESSI!A23</f>
        <v>UFFICIO CONTRATTI</v>
      </c>
      <c r="B5" s="189">
        <f>+VLOOKUP(C5,PROCESSI!C:D,2,FALSE)</f>
        <v>22</v>
      </c>
      <c r="C5" s="217" t="str">
        <f>+tabella!D25</f>
        <v>Allacciamento</v>
      </c>
      <c r="D5" s="218">
        <v>1</v>
      </c>
      <c r="E5" s="218">
        <v>5</v>
      </c>
      <c r="F5" s="218">
        <v>3</v>
      </c>
      <c r="G5" s="218">
        <v>3</v>
      </c>
      <c r="H5" s="218">
        <v>1</v>
      </c>
      <c r="I5" s="218">
        <v>4</v>
      </c>
      <c r="J5" s="215">
        <v>2.8333333333333335</v>
      </c>
      <c r="K5" s="218">
        <v>2</v>
      </c>
      <c r="L5" s="218">
        <v>1</v>
      </c>
      <c r="M5" s="218">
        <v>1</v>
      </c>
      <c r="N5" s="218"/>
      <c r="O5" s="215">
        <v>1.3333333333333333</v>
      </c>
      <c r="P5" s="216">
        <v>3.7777777777777777</v>
      </c>
      <c r="Q5" s="48" t="s">
        <v>225</v>
      </c>
      <c r="R5" s="219"/>
      <c r="S5" s="219"/>
      <c r="T5" s="219"/>
      <c r="U5" s="219"/>
      <c r="V5" s="219"/>
      <c r="W5" s="219"/>
      <c r="X5" s="219"/>
      <c r="Y5" s="219" t="s">
        <v>23</v>
      </c>
      <c r="Z5" s="219" t="s">
        <v>318</v>
      </c>
      <c r="AA5" s="35" t="s">
        <v>159</v>
      </c>
      <c r="AB5" s="219" t="s">
        <v>265</v>
      </c>
      <c r="AC5" s="220"/>
    </row>
    <row r="6" spans="1:30" ht="39.950000000000003" customHeight="1" x14ac:dyDescent="0.25">
      <c r="A6" s="368"/>
      <c r="B6" s="189">
        <f>+VLOOKUP(C6,PROCESSI!C:D,2,FALSE)</f>
        <v>23</v>
      </c>
      <c r="C6" s="217" t="str">
        <f>+tabella!D26</f>
        <v>Spostamento</v>
      </c>
      <c r="D6" s="218">
        <v>1</v>
      </c>
      <c r="E6" s="218">
        <v>5</v>
      </c>
      <c r="F6" s="218">
        <v>3</v>
      </c>
      <c r="G6" s="218">
        <v>3</v>
      </c>
      <c r="H6" s="218">
        <v>1</v>
      </c>
      <c r="I6" s="218">
        <v>4</v>
      </c>
      <c r="J6" s="215">
        <v>2.8333333333333335</v>
      </c>
      <c r="K6" s="218">
        <v>2</v>
      </c>
      <c r="L6" s="218">
        <v>1</v>
      </c>
      <c r="M6" s="218">
        <v>1</v>
      </c>
      <c r="N6" s="218"/>
      <c r="O6" s="215">
        <v>1.3333333333333333</v>
      </c>
      <c r="P6" s="216">
        <v>3.7777777777777777</v>
      </c>
      <c r="Q6" s="48" t="s">
        <v>225</v>
      </c>
      <c r="R6" s="219"/>
      <c r="S6" s="219"/>
      <c r="T6" s="219"/>
      <c r="U6" s="219"/>
      <c r="V6" s="219"/>
      <c r="W6" s="219"/>
      <c r="X6" s="219"/>
      <c r="Y6" s="219" t="s">
        <v>23</v>
      </c>
      <c r="Z6" s="219" t="s">
        <v>318</v>
      </c>
      <c r="AA6" s="35" t="s">
        <v>159</v>
      </c>
      <c r="AB6" s="219" t="s">
        <v>265</v>
      </c>
      <c r="AC6" s="220"/>
    </row>
    <row r="7" spans="1:30" ht="39.950000000000003" customHeight="1" x14ac:dyDescent="0.25">
      <c r="A7" s="368"/>
      <c r="B7" s="189">
        <f>+VLOOKUP(C7,PROCESSI!C:D,2,FALSE)</f>
        <v>24</v>
      </c>
      <c r="C7" s="217" t="str">
        <f>+tabella!D27</f>
        <v>disdetta</v>
      </c>
      <c r="D7" s="218">
        <v>1</v>
      </c>
      <c r="E7" s="218">
        <v>5</v>
      </c>
      <c r="F7" s="218">
        <v>3</v>
      </c>
      <c r="G7" s="218">
        <v>3</v>
      </c>
      <c r="H7" s="218">
        <v>1</v>
      </c>
      <c r="I7" s="218">
        <v>4</v>
      </c>
      <c r="J7" s="215">
        <v>2.8333333333333335</v>
      </c>
      <c r="K7" s="218">
        <v>2</v>
      </c>
      <c r="L7" s="218">
        <v>1</v>
      </c>
      <c r="M7" s="218">
        <v>1</v>
      </c>
      <c r="N7" s="218"/>
      <c r="O7" s="215">
        <v>1.3333333333333333</v>
      </c>
      <c r="P7" s="216">
        <v>3.7777777777777777</v>
      </c>
      <c r="Q7" s="48" t="s">
        <v>225</v>
      </c>
      <c r="R7" s="219"/>
      <c r="S7" s="219"/>
      <c r="T7" s="219"/>
      <c r="U7" s="219"/>
      <c r="V7" s="219"/>
      <c r="W7" s="219"/>
      <c r="X7" s="219"/>
      <c r="Y7" s="219" t="s">
        <v>23</v>
      </c>
      <c r="Z7" s="219" t="s">
        <v>318</v>
      </c>
      <c r="AA7" s="35" t="s">
        <v>159</v>
      </c>
      <c r="AB7" s="219" t="s">
        <v>265</v>
      </c>
      <c r="AC7" s="220"/>
    </row>
  </sheetData>
  <mergeCells count="10">
    <mergeCell ref="A5:A7"/>
    <mergeCell ref="B1:AA1"/>
    <mergeCell ref="P2:P3"/>
    <mergeCell ref="Q2:Q3"/>
    <mergeCell ref="R2:Y2"/>
    <mergeCell ref="C2:C3"/>
    <mergeCell ref="D2:I2"/>
    <mergeCell ref="J2:J3"/>
    <mergeCell ref="K2:N2"/>
    <mergeCell ref="O2:O3"/>
  </mergeCells>
  <conditionalFormatting sqref="Q5">
    <cfRule type="containsText" dxfId="50" priority="7" operator="containsText" text="ALTO">
      <formula>NOT(ISERROR(SEARCH("ALTO",Q5)))</formula>
    </cfRule>
    <cfRule type="containsText" dxfId="49" priority="8" operator="containsText" text="MEDIO">
      <formula>NOT(ISERROR(SEARCH("MEDIO",Q5)))</formula>
    </cfRule>
    <cfRule type="containsText" dxfId="48" priority="9" operator="containsText" text="BASSO">
      <formula>NOT(ISERROR(SEARCH("BASSO",Q5)))</formula>
    </cfRule>
  </conditionalFormatting>
  <conditionalFormatting sqref="Q6">
    <cfRule type="containsText" dxfId="47" priority="4" operator="containsText" text="ALTO">
      <formula>NOT(ISERROR(SEARCH("ALTO",Q6)))</formula>
    </cfRule>
    <cfRule type="containsText" dxfId="46" priority="5" operator="containsText" text="MEDIO">
      <formula>NOT(ISERROR(SEARCH("MEDIO",Q6)))</formula>
    </cfRule>
    <cfRule type="containsText" dxfId="45" priority="6" operator="containsText" text="BASSO">
      <formula>NOT(ISERROR(SEARCH("BASSO",Q6)))</formula>
    </cfRule>
  </conditionalFormatting>
  <conditionalFormatting sqref="Q7">
    <cfRule type="containsText" dxfId="44" priority="1" operator="containsText" text="ALTO">
      <formula>NOT(ISERROR(SEARCH("ALTO",Q7)))</formula>
    </cfRule>
    <cfRule type="containsText" dxfId="43" priority="2" operator="containsText" text="MEDIO">
      <formula>NOT(ISERROR(SEARCH("MEDIO",Q7)))</formula>
    </cfRule>
    <cfRule type="containsText" dxfId="42" priority="3" operator="containsText" text="BASSO">
      <formula>NOT(ISERROR(SEARCH("BASSO",Q7)))</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34105-1B4F-4FF8-ABC9-CB54B1AFE0AC}">
  <dimension ref="A1:AD14"/>
  <sheetViews>
    <sheetView workbookViewId="0">
      <selection activeCell="B4" sqref="B4:B7"/>
    </sheetView>
  </sheetViews>
  <sheetFormatPr defaultRowHeight="15" x14ac:dyDescent="0.25"/>
  <cols>
    <col min="1" max="1" width="32.7109375" bestFit="1" customWidth="1"/>
    <col min="2" max="2" width="9.140625" style="12"/>
    <col min="3" max="3" width="31.140625" bestFit="1" customWidth="1"/>
    <col min="4" max="17" width="15.7109375" customWidth="1"/>
    <col min="18" max="26" width="9.140625" customWidth="1"/>
    <col min="27" max="28" width="36.7109375" customWidth="1"/>
  </cols>
  <sheetData>
    <row r="1" spans="1:30" s="37" customFormat="1" ht="20.25" x14ac:dyDescent="0.2">
      <c r="B1" s="363" t="s">
        <v>277</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1:30" s="37" customFormat="1" ht="10.5" customHeight="1" x14ac:dyDescent="0.25">
      <c r="B2" s="67"/>
      <c r="C2" s="354" t="s">
        <v>11</v>
      </c>
      <c r="D2" s="377" t="s">
        <v>127</v>
      </c>
      <c r="E2" s="377"/>
      <c r="F2" s="377"/>
      <c r="G2" s="377"/>
      <c r="H2" s="377"/>
      <c r="I2" s="377"/>
      <c r="J2" s="357" t="s">
        <v>128</v>
      </c>
      <c r="K2" s="378" t="s">
        <v>129</v>
      </c>
      <c r="L2" s="378"/>
      <c r="M2" s="378"/>
      <c r="N2" s="378"/>
      <c r="O2" s="360" t="s">
        <v>130</v>
      </c>
      <c r="P2" s="364" t="s">
        <v>131</v>
      </c>
      <c r="Q2" s="366" t="s">
        <v>132</v>
      </c>
      <c r="R2" s="353" t="s">
        <v>133</v>
      </c>
      <c r="S2" s="353"/>
      <c r="T2" s="353"/>
      <c r="U2" s="353"/>
      <c r="V2" s="353"/>
      <c r="W2" s="353"/>
      <c r="X2" s="353"/>
      <c r="Y2" s="353"/>
      <c r="Z2" s="40"/>
      <c r="AA2" s="40"/>
      <c r="AB2" s="40"/>
      <c r="AC2" s="41"/>
    </row>
    <row r="3" spans="1:30" s="86" customFormat="1" ht="45.75" customHeight="1" x14ac:dyDescent="0.25">
      <c r="B3" s="42" t="s">
        <v>134</v>
      </c>
      <c r="C3" s="355"/>
      <c r="D3" s="43" t="s">
        <v>135</v>
      </c>
      <c r="E3" s="43" t="s">
        <v>136</v>
      </c>
      <c r="F3" s="43" t="s">
        <v>137</v>
      </c>
      <c r="G3" s="43" t="s">
        <v>138</v>
      </c>
      <c r="H3" s="43" t="s">
        <v>139</v>
      </c>
      <c r="I3" s="43" t="s">
        <v>140</v>
      </c>
      <c r="J3" s="357"/>
      <c r="K3" s="43" t="s">
        <v>141</v>
      </c>
      <c r="L3" s="43" t="s">
        <v>142</v>
      </c>
      <c r="M3" s="43" t="s">
        <v>143</v>
      </c>
      <c r="N3" s="43" t="s">
        <v>144</v>
      </c>
      <c r="O3" s="360"/>
      <c r="P3" s="364"/>
      <c r="Q3" s="367"/>
      <c r="R3" s="44" t="s">
        <v>145</v>
      </c>
      <c r="S3" s="44" t="s">
        <v>146</v>
      </c>
      <c r="T3" s="44" t="s">
        <v>147</v>
      </c>
      <c r="U3" s="44" t="s">
        <v>148</v>
      </c>
      <c r="V3" s="44" t="s">
        <v>149</v>
      </c>
      <c r="W3" s="44" t="s">
        <v>150</v>
      </c>
      <c r="X3" s="44" t="s">
        <v>151</v>
      </c>
      <c r="Y3" s="44" t="s">
        <v>152</v>
      </c>
      <c r="Z3" s="45" t="s">
        <v>153</v>
      </c>
      <c r="AA3" s="34" t="s">
        <v>158</v>
      </c>
      <c r="AB3" s="46" t="s">
        <v>154</v>
      </c>
      <c r="AC3" s="46" t="s">
        <v>155</v>
      </c>
      <c r="AD3" t="s">
        <v>160</v>
      </c>
    </row>
    <row r="4" spans="1:30" s="37" customFormat="1" ht="30" customHeight="1" x14ac:dyDescent="0.25">
      <c r="A4" s="375" t="str">
        <f>+tabella!B3</f>
        <v>UFFICIO TECNICO</v>
      </c>
      <c r="B4" s="189">
        <f>+VLOOKUP(C4,PROCESSI!C:D,2,FALSE)</f>
        <v>6</v>
      </c>
      <c r="C4" s="47" t="s">
        <v>22</v>
      </c>
      <c r="D4" s="48">
        <v>1</v>
      </c>
      <c r="E4" s="48">
        <v>5</v>
      </c>
      <c r="F4" s="48">
        <v>3</v>
      </c>
      <c r="G4" s="48">
        <v>3</v>
      </c>
      <c r="H4" s="48">
        <v>5</v>
      </c>
      <c r="I4" s="48">
        <v>3</v>
      </c>
      <c r="J4" s="49">
        <f>IF(D4=0,"da completare",AVERAGE(D4:I4))</f>
        <v>3.3333333333333335</v>
      </c>
      <c r="K4" s="48">
        <v>5</v>
      </c>
      <c r="L4" s="48">
        <v>5</v>
      </c>
      <c r="M4" s="48">
        <v>4</v>
      </c>
      <c r="N4" s="48">
        <v>5</v>
      </c>
      <c r="O4" s="49">
        <f>IF(K4=0,"da completare",AVERAGE(K4:N4))</f>
        <v>4.75</v>
      </c>
      <c r="P4" s="50">
        <f>IF(J4="da completare","da completare",J4*O4)</f>
        <v>15.833333333333334</v>
      </c>
      <c r="Q4" s="48" t="str">
        <f>IF(P4="da completare","da completare",IF(P4&gt;16,"ALTO",IF(P4&lt;9,"BASSO","MEDIO")))</f>
        <v>MEDIO</v>
      </c>
      <c r="R4" s="51"/>
      <c r="S4" s="51"/>
      <c r="T4" s="51"/>
      <c r="U4" s="51"/>
      <c r="V4" s="51"/>
      <c r="W4" s="51"/>
      <c r="X4" s="51"/>
      <c r="Y4" s="51"/>
      <c r="Z4" s="51"/>
      <c r="AA4" s="35" t="s">
        <v>159</v>
      </c>
      <c r="AB4" s="51"/>
      <c r="AC4" s="52"/>
      <c r="AD4" s="36" t="s">
        <v>161</v>
      </c>
    </row>
    <row r="5" spans="1:30" s="37" customFormat="1" ht="30" customHeight="1" x14ac:dyDescent="0.25">
      <c r="A5" s="375"/>
      <c r="B5" s="189">
        <f>+VLOOKUP(C5,PROCESSI!C:D,2,FALSE)</f>
        <v>7</v>
      </c>
      <c r="C5" s="47" t="s">
        <v>24</v>
      </c>
      <c r="D5" s="48">
        <v>1</v>
      </c>
      <c r="E5" s="48">
        <v>5</v>
      </c>
      <c r="F5" s="48">
        <v>3</v>
      </c>
      <c r="G5" s="48">
        <v>1</v>
      </c>
      <c r="H5" s="48">
        <v>1</v>
      </c>
      <c r="I5" s="48">
        <v>1</v>
      </c>
      <c r="J5" s="49">
        <f t="shared" ref="J5" si="0">IF(D5=0,"da completare",AVERAGE(D5:I5))</f>
        <v>2</v>
      </c>
      <c r="K5" s="48">
        <v>3</v>
      </c>
      <c r="L5" s="48">
        <v>5</v>
      </c>
      <c r="M5" s="48">
        <v>4</v>
      </c>
      <c r="N5" s="48">
        <v>4</v>
      </c>
      <c r="O5" s="49">
        <f t="shared" ref="O5" si="1">IF(K5=0,"da completare",AVERAGE(K5:N5))</f>
        <v>4</v>
      </c>
      <c r="P5" s="50">
        <f t="shared" ref="P5" si="2">IF(J5="da completare","da completare",J5*O5)</f>
        <v>8</v>
      </c>
      <c r="Q5" s="48" t="str">
        <f t="shared" ref="Q5" si="3">IF(P5="da completare","da completare",IF(P5&gt;16,"ALTO",IF(P5&lt;9,"BASSO","MEDIO")))</f>
        <v>BASSO</v>
      </c>
      <c r="R5" s="51"/>
      <c r="S5" s="51"/>
      <c r="T5" s="51"/>
      <c r="U5" s="51"/>
      <c r="V5" s="51"/>
      <c r="W5" s="51"/>
      <c r="X5" s="51"/>
      <c r="Y5" s="51"/>
      <c r="Z5" s="51"/>
      <c r="AA5" s="35" t="s">
        <v>159</v>
      </c>
      <c r="AB5" s="51"/>
      <c r="AC5" s="52"/>
      <c r="AD5" s="36" t="s">
        <v>161</v>
      </c>
    </row>
    <row r="6" spans="1:30" ht="30" customHeight="1" x14ac:dyDescent="0.25">
      <c r="A6" s="376" t="str">
        <f>+tabella!B12</f>
        <v>LAVORI - SERVIZI - FORNITURE</v>
      </c>
      <c r="B6" s="189">
        <f>+VLOOKUP(C6,PROCESSI!C:D,2,FALSE)</f>
        <v>6</v>
      </c>
      <c r="C6" s="10" t="s">
        <v>22</v>
      </c>
      <c r="D6" s="90">
        <v>1</v>
      </c>
      <c r="E6" s="90">
        <v>5</v>
      </c>
      <c r="F6" s="90">
        <v>3</v>
      </c>
      <c r="G6" s="90">
        <v>3</v>
      </c>
      <c r="H6" s="90">
        <v>5</v>
      </c>
      <c r="I6" s="90">
        <v>3</v>
      </c>
      <c r="J6" s="88">
        <v>3.3333333333333335</v>
      </c>
      <c r="K6" s="90">
        <v>5</v>
      </c>
      <c r="L6" s="90">
        <v>5</v>
      </c>
      <c r="M6" s="90">
        <v>4</v>
      </c>
      <c r="N6" s="90">
        <v>5</v>
      </c>
      <c r="O6" s="88">
        <v>4.75</v>
      </c>
      <c r="P6" s="89">
        <v>15.833333333333334</v>
      </c>
      <c r="Q6" s="48" t="s">
        <v>157</v>
      </c>
      <c r="R6" s="91"/>
      <c r="S6" s="91"/>
      <c r="T6" s="91"/>
      <c r="U6" s="91"/>
      <c r="V6" s="91"/>
      <c r="W6" s="91"/>
      <c r="X6" s="91"/>
      <c r="Y6" s="91"/>
      <c r="Z6" s="91"/>
      <c r="AA6" s="35" t="s">
        <v>159</v>
      </c>
      <c r="AB6" s="91"/>
      <c r="AC6" s="92"/>
      <c r="AD6" s="36" t="s">
        <v>161</v>
      </c>
    </row>
    <row r="7" spans="1:30" ht="30" customHeight="1" x14ac:dyDescent="0.25">
      <c r="A7" s="376"/>
      <c r="B7" s="189">
        <f>+VLOOKUP(C7,PROCESSI!C:D,2,FALSE)</f>
        <v>7</v>
      </c>
      <c r="C7" s="10" t="s">
        <v>24</v>
      </c>
      <c r="D7" s="90">
        <v>1</v>
      </c>
      <c r="E7" s="90">
        <v>5</v>
      </c>
      <c r="F7" s="90">
        <v>3</v>
      </c>
      <c r="G7" s="90">
        <v>1</v>
      </c>
      <c r="H7" s="90">
        <v>1</v>
      </c>
      <c r="I7" s="90">
        <v>1</v>
      </c>
      <c r="J7" s="88">
        <v>2</v>
      </c>
      <c r="K7" s="90">
        <v>3</v>
      </c>
      <c r="L7" s="90">
        <v>5</v>
      </c>
      <c r="M7" s="90">
        <v>4</v>
      </c>
      <c r="N7" s="90">
        <v>4</v>
      </c>
      <c r="O7" s="88">
        <v>4</v>
      </c>
      <c r="P7" s="89">
        <v>8</v>
      </c>
      <c r="Q7" s="48" t="s">
        <v>225</v>
      </c>
      <c r="R7" s="91"/>
      <c r="S7" s="91"/>
      <c r="T7" s="91"/>
      <c r="U7" s="91"/>
      <c r="V7" s="91"/>
      <c r="W7" s="91"/>
      <c r="X7" s="91"/>
      <c r="Y7" s="91"/>
      <c r="Z7" s="91"/>
      <c r="AA7" s="35" t="s">
        <v>159</v>
      </c>
      <c r="AB7" s="91"/>
      <c r="AC7" s="92"/>
      <c r="AD7" s="36" t="s">
        <v>161</v>
      </c>
    </row>
    <row r="8" spans="1:30" ht="30" customHeight="1" x14ac:dyDescent="0.25">
      <c r="A8" s="376"/>
      <c r="B8" s="189">
        <f>+VLOOKUP(C8,PROCESSI!C:D,2,FALSE)</f>
        <v>13</v>
      </c>
      <c r="C8" s="10" t="s">
        <v>33</v>
      </c>
      <c r="D8" s="90">
        <v>1</v>
      </c>
      <c r="E8" s="90">
        <v>5</v>
      </c>
      <c r="F8" s="90">
        <v>3</v>
      </c>
      <c r="G8" s="90">
        <v>5</v>
      </c>
      <c r="H8" s="90">
        <v>3</v>
      </c>
      <c r="I8" s="90">
        <v>3</v>
      </c>
      <c r="J8" s="88">
        <v>3.3333333333333335</v>
      </c>
      <c r="K8" s="90">
        <v>4</v>
      </c>
      <c r="L8" s="90">
        <v>5</v>
      </c>
      <c r="M8" s="90">
        <v>4</v>
      </c>
      <c r="N8" s="90">
        <v>4</v>
      </c>
      <c r="O8" s="88">
        <v>4.25</v>
      </c>
      <c r="P8" s="89">
        <v>14.166666666666668</v>
      </c>
      <c r="Q8" s="48" t="s">
        <v>157</v>
      </c>
      <c r="R8" s="91"/>
      <c r="S8" s="91"/>
      <c r="T8" s="91"/>
      <c r="U8" s="91"/>
      <c r="V8" s="91"/>
      <c r="W8" s="91"/>
      <c r="X8" s="91"/>
      <c r="Y8" s="91"/>
      <c r="Z8" s="91"/>
      <c r="AA8" s="35" t="s">
        <v>159</v>
      </c>
      <c r="AB8" s="91"/>
      <c r="AC8" s="92"/>
      <c r="AD8" s="36" t="s">
        <v>161</v>
      </c>
    </row>
    <row r="9" spans="1:30" ht="39.950000000000003" customHeight="1" x14ac:dyDescent="0.25">
      <c r="A9" s="374" t="str">
        <f>+tabella!B15</f>
        <v>Sistemi informativi aziendali &amp; CED</v>
      </c>
      <c r="B9" s="189">
        <f>+VLOOKUP(C9,PROCESSI!C:D,2,FALSE)</f>
        <v>33</v>
      </c>
      <c r="C9" s="47" t="s">
        <v>51</v>
      </c>
      <c r="D9" s="48">
        <v>3</v>
      </c>
      <c r="E9" s="48">
        <v>5</v>
      </c>
      <c r="F9" s="48">
        <v>5</v>
      </c>
      <c r="G9" s="48">
        <v>3</v>
      </c>
      <c r="H9" s="48">
        <v>5</v>
      </c>
      <c r="I9" s="48">
        <v>3</v>
      </c>
      <c r="J9" s="49">
        <f>IF(D9=0,"da completare",AVERAGE(D9:I9))</f>
        <v>4</v>
      </c>
      <c r="K9" s="48">
        <v>1</v>
      </c>
      <c r="L9" s="48">
        <v>1</v>
      </c>
      <c r="M9" s="48">
        <v>1</v>
      </c>
      <c r="N9" s="48">
        <v>2</v>
      </c>
      <c r="O9" s="49">
        <f>IF(K9=0,"da completare",AVERAGE(K9:N9))</f>
        <v>1.25</v>
      </c>
      <c r="P9" s="50">
        <f>IF(J9="da completare","da completare",J9*O9)</f>
        <v>5</v>
      </c>
      <c r="Q9" s="48" t="str">
        <f>IF(P9="da completare","da completare",IF(P9&gt;16,"ALTO",IF(P9&lt;9,"BASSO","MEDIO")))</f>
        <v>BASSO</v>
      </c>
      <c r="R9" s="51" t="s">
        <v>23</v>
      </c>
      <c r="S9" s="51"/>
      <c r="T9" s="51"/>
      <c r="U9" s="51"/>
      <c r="V9" s="51"/>
      <c r="W9" s="51"/>
      <c r="X9" s="51"/>
      <c r="Y9" s="51" t="s">
        <v>23</v>
      </c>
      <c r="Z9" s="51"/>
      <c r="AA9" s="35" t="s">
        <v>315</v>
      </c>
      <c r="AB9" s="51"/>
      <c r="AC9" s="52"/>
      <c r="AD9" s="36" t="s">
        <v>161</v>
      </c>
    </row>
    <row r="10" spans="1:30" ht="39.950000000000003" customHeight="1" x14ac:dyDescent="0.25">
      <c r="A10" s="374"/>
      <c r="B10" s="189">
        <f>+VLOOKUP(C10,PROCESSI!C:D,2,FALSE)</f>
        <v>34</v>
      </c>
      <c r="C10" s="47" t="s">
        <v>52</v>
      </c>
      <c r="D10" s="48">
        <v>1</v>
      </c>
      <c r="E10" s="48">
        <v>2</v>
      </c>
      <c r="F10" s="48">
        <v>3</v>
      </c>
      <c r="G10" s="48"/>
      <c r="H10" s="48">
        <v>3</v>
      </c>
      <c r="I10" s="48">
        <v>3</v>
      </c>
      <c r="J10" s="49">
        <f t="shared" ref="J10:J11" si="4">IF(D10=0,"da completare",AVERAGE(D10:I10))</f>
        <v>2.4</v>
      </c>
      <c r="K10" s="48">
        <v>1</v>
      </c>
      <c r="L10" s="48">
        <v>1</v>
      </c>
      <c r="M10" s="48">
        <v>1</v>
      </c>
      <c r="N10" s="48">
        <v>2</v>
      </c>
      <c r="O10" s="49">
        <f t="shared" ref="O10:O11" si="5">IF(K10=0,"da completare",AVERAGE(K10:N10))</f>
        <v>1.25</v>
      </c>
      <c r="P10" s="50">
        <f t="shared" ref="P10:P11" si="6">IF(J10="da completare","da completare",J10*O10)</f>
        <v>3</v>
      </c>
      <c r="Q10" s="48" t="str">
        <f t="shared" ref="Q10:Q11" si="7">IF(P10="da completare","da completare",IF(P10&gt;16,"ALTO",IF(P10&lt;9,"BASSO","MEDIO")))</f>
        <v>BASSO</v>
      </c>
      <c r="R10" s="51" t="s">
        <v>23</v>
      </c>
      <c r="S10" s="51"/>
      <c r="T10" s="51"/>
      <c r="U10" s="51"/>
      <c r="V10" s="51"/>
      <c r="W10" s="51"/>
      <c r="X10" s="51"/>
      <c r="Y10" s="51" t="s">
        <v>23</v>
      </c>
      <c r="Z10" s="51"/>
      <c r="AA10" s="35" t="s">
        <v>315</v>
      </c>
      <c r="AB10" s="51"/>
      <c r="AC10" s="52"/>
      <c r="AD10" s="36" t="s">
        <v>161</v>
      </c>
    </row>
    <row r="11" spans="1:30" ht="39.950000000000003" customHeight="1" x14ac:dyDescent="0.25">
      <c r="A11" s="374"/>
      <c r="B11" s="189">
        <f>+VLOOKUP(C11,PROCESSI!C:D,2,FALSE)</f>
        <v>36</v>
      </c>
      <c r="C11" s="47" t="s">
        <v>54</v>
      </c>
      <c r="D11" s="48">
        <v>3</v>
      </c>
      <c r="E11" s="48">
        <v>5</v>
      </c>
      <c r="F11" s="48">
        <v>5</v>
      </c>
      <c r="G11" s="48">
        <v>3</v>
      </c>
      <c r="H11" s="48">
        <v>5</v>
      </c>
      <c r="I11" s="48">
        <v>3</v>
      </c>
      <c r="J11" s="49">
        <f t="shared" si="4"/>
        <v>4</v>
      </c>
      <c r="K11" s="48">
        <v>1</v>
      </c>
      <c r="L11" s="48">
        <v>1</v>
      </c>
      <c r="M11" s="48">
        <v>1</v>
      </c>
      <c r="N11" s="48">
        <v>2</v>
      </c>
      <c r="O11" s="49">
        <f t="shared" si="5"/>
        <v>1.25</v>
      </c>
      <c r="P11" s="50">
        <f t="shared" si="6"/>
        <v>5</v>
      </c>
      <c r="Q11" s="48" t="str">
        <f t="shared" si="7"/>
        <v>BASSO</v>
      </c>
      <c r="R11" s="51" t="s">
        <v>23</v>
      </c>
      <c r="S11" s="51"/>
      <c r="T11" s="51"/>
      <c r="U11" s="51"/>
      <c r="V11" s="51"/>
      <c r="W11" s="51"/>
      <c r="X11" s="51"/>
      <c r="Y11" s="51" t="s">
        <v>23</v>
      </c>
      <c r="Z11" s="51"/>
      <c r="AA11" s="35" t="s">
        <v>315</v>
      </c>
      <c r="AB11" s="51"/>
      <c r="AC11" s="52"/>
      <c r="AD11" s="36" t="s">
        <v>161</v>
      </c>
    </row>
    <row r="12" spans="1:30" ht="33.75" x14ac:dyDescent="0.25">
      <c r="A12" s="374" t="str">
        <f>+tabella!B35</f>
        <v>UFFICIO QUALITA' TECNICA</v>
      </c>
      <c r="B12" s="189">
        <f>+VLOOKUP(C12,PROCESSI!C:D,2,FALSE)</f>
        <v>14</v>
      </c>
      <c r="C12" s="101" t="s">
        <v>59</v>
      </c>
      <c r="D12" s="102">
        <v>3</v>
      </c>
      <c r="E12" s="102">
        <v>2</v>
      </c>
      <c r="F12" s="102">
        <v>3</v>
      </c>
      <c r="G12" s="102">
        <v>3</v>
      </c>
      <c r="H12" s="102">
        <v>1</v>
      </c>
      <c r="I12" s="102">
        <v>3</v>
      </c>
      <c r="J12" s="99">
        <v>2.5</v>
      </c>
      <c r="K12" s="102">
        <v>1</v>
      </c>
      <c r="L12" s="102">
        <v>5</v>
      </c>
      <c r="M12" s="102">
        <v>3</v>
      </c>
      <c r="N12" s="102">
        <v>3</v>
      </c>
      <c r="O12" s="99">
        <v>3</v>
      </c>
      <c r="P12" s="100">
        <v>7.5</v>
      </c>
      <c r="Q12" s="48" t="s">
        <v>225</v>
      </c>
      <c r="R12" s="103" t="s">
        <v>23</v>
      </c>
      <c r="S12" s="103" t="s">
        <v>23</v>
      </c>
      <c r="T12" s="103"/>
      <c r="U12" s="103"/>
      <c r="V12" s="103"/>
      <c r="W12" s="103"/>
      <c r="X12" s="103"/>
      <c r="Y12" s="103"/>
      <c r="Z12" s="103"/>
      <c r="AA12" s="35" t="s">
        <v>316</v>
      </c>
      <c r="AB12" s="104"/>
      <c r="AC12" s="52"/>
      <c r="AD12" s="36" t="s">
        <v>161</v>
      </c>
    </row>
    <row r="13" spans="1:30" ht="33.75" x14ac:dyDescent="0.25">
      <c r="A13" s="374"/>
      <c r="B13" s="189">
        <f>+VLOOKUP(C13,PROCESSI!C:D,2,FALSE)</f>
        <v>15</v>
      </c>
      <c r="C13" s="101" t="s">
        <v>60</v>
      </c>
      <c r="D13" s="102">
        <v>3</v>
      </c>
      <c r="E13" s="102">
        <v>2</v>
      </c>
      <c r="F13" s="102">
        <v>3</v>
      </c>
      <c r="G13" s="102">
        <v>3</v>
      </c>
      <c r="H13" s="102">
        <v>1</v>
      </c>
      <c r="I13" s="102">
        <v>3</v>
      </c>
      <c r="J13" s="99">
        <v>2.5</v>
      </c>
      <c r="K13" s="102">
        <v>1</v>
      </c>
      <c r="L13" s="102">
        <v>5</v>
      </c>
      <c r="M13" s="102">
        <v>3</v>
      </c>
      <c r="N13" s="102">
        <v>3</v>
      </c>
      <c r="O13" s="99">
        <v>3</v>
      </c>
      <c r="P13" s="100">
        <v>7.5</v>
      </c>
      <c r="Q13" s="48" t="s">
        <v>225</v>
      </c>
      <c r="R13" s="103" t="s">
        <v>23</v>
      </c>
      <c r="S13" s="103" t="s">
        <v>23</v>
      </c>
      <c r="T13" s="103"/>
      <c r="U13" s="103"/>
      <c r="V13" s="103"/>
      <c r="W13" s="103"/>
      <c r="X13" s="103"/>
      <c r="Y13" s="103"/>
      <c r="Z13" s="103"/>
      <c r="AA13" s="35" t="s">
        <v>316</v>
      </c>
      <c r="AB13" s="104"/>
      <c r="AC13" s="52"/>
      <c r="AD13" s="36" t="s">
        <v>161</v>
      </c>
    </row>
    <row r="14" spans="1:30" ht="33.75" x14ac:dyDescent="0.25">
      <c r="A14" s="374"/>
      <c r="B14" s="189">
        <f>+VLOOKUP(C14,PROCESSI!C:D,2,FALSE)</f>
        <v>16</v>
      </c>
      <c r="C14" s="101" t="s">
        <v>61</v>
      </c>
      <c r="D14" s="102">
        <v>3</v>
      </c>
      <c r="E14" s="102">
        <v>2</v>
      </c>
      <c r="F14" s="102">
        <v>3</v>
      </c>
      <c r="G14" s="102">
        <v>3</v>
      </c>
      <c r="H14" s="102">
        <v>1</v>
      </c>
      <c r="I14" s="102">
        <v>3</v>
      </c>
      <c r="J14" s="99">
        <v>2.5</v>
      </c>
      <c r="K14" s="102">
        <v>1</v>
      </c>
      <c r="L14" s="102">
        <v>5</v>
      </c>
      <c r="M14" s="102">
        <v>3</v>
      </c>
      <c r="N14" s="102">
        <v>3</v>
      </c>
      <c r="O14" s="99">
        <v>3</v>
      </c>
      <c r="P14" s="100">
        <v>7.5</v>
      </c>
      <c r="Q14" s="48" t="s">
        <v>225</v>
      </c>
      <c r="R14" s="103" t="s">
        <v>23</v>
      </c>
      <c r="S14" s="103" t="s">
        <v>23</v>
      </c>
      <c r="T14" s="103"/>
      <c r="U14" s="103"/>
      <c r="V14" s="103"/>
      <c r="W14" s="103"/>
      <c r="X14" s="103"/>
      <c r="Y14" s="103"/>
      <c r="Z14" s="103"/>
      <c r="AA14" s="35" t="s">
        <v>316</v>
      </c>
      <c r="AB14" s="104"/>
      <c r="AC14" s="52"/>
      <c r="AD14" s="36" t="s">
        <v>161</v>
      </c>
    </row>
  </sheetData>
  <mergeCells count="13">
    <mergeCell ref="A9:A11"/>
    <mergeCell ref="B1:AA1"/>
    <mergeCell ref="A12:A14"/>
    <mergeCell ref="P2:P3"/>
    <mergeCell ref="Q2:Q3"/>
    <mergeCell ref="R2:Y2"/>
    <mergeCell ref="A4:A5"/>
    <mergeCell ref="A6:A8"/>
    <mergeCell ref="C2:C3"/>
    <mergeCell ref="D2:I2"/>
    <mergeCell ref="J2:J3"/>
    <mergeCell ref="K2:N2"/>
    <mergeCell ref="O2:O3"/>
  </mergeCells>
  <conditionalFormatting sqref="Q7">
    <cfRule type="containsText" dxfId="41" priority="10" operator="containsText" text="ALTO">
      <formula>NOT(ISERROR(SEARCH("ALTO",Q7)))</formula>
    </cfRule>
    <cfRule type="containsText" dxfId="40" priority="11" operator="containsText" text="MEDIO">
      <formula>NOT(ISERROR(SEARCH("MEDIO",Q7)))</formula>
    </cfRule>
    <cfRule type="containsText" dxfId="39" priority="12" operator="containsText" text="BASSO">
      <formula>NOT(ISERROR(SEARCH("BASSO",Q7)))</formula>
    </cfRule>
  </conditionalFormatting>
  <conditionalFormatting sqref="Q2">
    <cfRule type="containsText" dxfId="38" priority="19" operator="containsText" text="ALTO">
      <formula>NOT(ISERROR(SEARCH("ALTO",Q2)))</formula>
    </cfRule>
    <cfRule type="containsText" dxfId="37" priority="20" operator="containsText" text="MEDIO">
      <formula>NOT(ISERROR(SEARCH("MEDIO",Q2)))</formula>
    </cfRule>
    <cfRule type="containsText" dxfId="36" priority="21" operator="containsText" text="BASSO">
      <formula>NOT(ISERROR(SEARCH("BASSO",Q2)))</formula>
    </cfRule>
  </conditionalFormatting>
  <conditionalFormatting sqref="Q4:Q5">
    <cfRule type="containsText" dxfId="35" priority="16" operator="containsText" text="ALTO">
      <formula>NOT(ISERROR(SEARCH("ALTO",Q4)))</formula>
    </cfRule>
    <cfRule type="containsText" dxfId="34" priority="17" operator="containsText" text="MEDIO">
      <formula>NOT(ISERROR(SEARCH("MEDIO",Q4)))</formula>
    </cfRule>
    <cfRule type="containsText" dxfId="33" priority="18" operator="containsText" text="BASSO">
      <formula>NOT(ISERROR(SEARCH("BASSO",Q4)))</formula>
    </cfRule>
  </conditionalFormatting>
  <conditionalFormatting sqref="Q9:Q11">
    <cfRule type="containsText" dxfId="32" priority="13" operator="containsText" text="ALTO">
      <formula>NOT(ISERROR(SEARCH("ALTO",Q9)))</formula>
    </cfRule>
    <cfRule type="containsText" dxfId="31" priority="14" operator="containsText" text="MEDIO">
      <formula>NOT(ISERROR(SEARCH("MEDIO",Q9)))</formula>
    </cfRule>
    <cfRule type="containsText" dxfId="30" priority="15" operator="containsText" text="BASSO">
      <formula>NOT(ISERROR(SEARCH("BASSO",Q9)))</formula>
    </cfRule>
  </conditionalFormatting>
  <conditionalFormatting sqref="Q12:Q14">
    <cfRule type="containsText" dxfId="29" priority="1" operator="containsText" text="ALTO">
      <formula>NOT(ISERROR(SEARCH("ALTO",Q12)))</formula>
    </cfRule>
    <cfRule type="containsText" dxfId="28" priority="2" operator="containsText" text="MEDIO">
      <formula>NOT(ISERROR(SEARCH("MEDIO",Q12)))</formula>
    </cfRule>
    <cfRule type="containsText" dxfId="27" priority="3" operator="containsText" text="BASSO">
      <formula>NOT(ISERROR(SEARCH("BASSO",Q12)))</formula>
    </cfRule>
  </conditionalFormatting>
  <conditionalFormatting sqref="Q6">
    <cfRule type="containsText" dxfId="26" priority="7" operator="containsText" text="ALTO">
      <formula>NOT(ISERROR(SEARCH("ALTO",Q6)))</formula>
    </cfRule>
    <cfRule type="containsText" dxfId="25" priority="8" operator="containsText" text="MEDIO">
      <formula>NOT(ISERROR(SEARCH("MEDIO",Q6)))</formula>
    </cfRule>
    <cfRule type="containsText" dxfId="24" priority="9" operator="containsText" text="BASSO">
      <formula>NOT(ISERROR(SEARCH("BASSO",Q6)))</formula>
    </cfRule>
  </conditionalFormatting>
  <conditionalFormatting sqref="Q8">
    <cfRule type="containsText" dxfId="23" priority="4" operator="containsText" text="ALTO">
      <formula>NOT(ISERROR(SEARCH("ALTO",Q8)))</formula>
    </cfRule>
    <cfRule type="containsText" dxfId="22" priority="5" operator="containsText" text="MEDIO">
      <formula>NOT(ISERROR(SEARCH("MEDIO",Q8)))</formula>
    </cfRule>
    <cfRule type="containsText" dxfId="21" priority="6" operator="containsText" text="BASSO">
      <formula>NOT(ISERROR(SEARCH("BASSO",Q8)))</formula>
    </cfRule>
  </conditionalFormatting>
  <dataValidations count="6">
    <dataValidation type="list" allowBlank="1" showInputMessage="1" showErrorMessage="1" sqref="L4:L5 L9:L11" xr:uid="{91C3600B-ADBD-4241-B3D8-3274C40DD15A}">
      <formula1>"1,5"</formula1>
    </dataValidation>
    <dataValidation type="list" allowBlank="1" showInputMessage="1" showErrorMessage="1" sqref="E4:E5 E9:E11" xr:uid="{7AA5C470-A262-481B-A071-BDC940D71C21}">
      <formula1>"2,5"</formula1>
    </dataValidation>
    <dataValidation type="list" allowBlank="1" showInputMessage="1" showErrorMessage="1" sqref="D4:D5 G4:H5 D9:D11 G9:H11" xr:uid="{9678AAAB-266F-41E3-823B-A17E04C190B5}">
      <formula1>"1,3,5"</formula1>
    </dataValidation>
    <dataValidation type="list" allowBlank="1" showInputMessage="1" showErrorMessage="1" sqref="F4:F5 F9:F11" xr:uid="{C64F4C2E-DDAB-4ECB-A9B6-7B574E0DA736}">
      <formula1>"5,3,1"</formula1>
    </dataValidation>
    <dataValidation type="list" allowBlank="1" showInputMessage="1" showErrorMessage="1" sqref="I4:I5 K4:K5 M4:N5 I9:I11 K9:K11 M9:N11" xr:uid="{0ABDBD4E-6648-40CD-875B-26C632093A8A}">
      <formula1>"1,2,3,4,5"</formula1>
    </dataValidation>
    <dataValidation type="list" allowBlank="1" showInputMessage="1" showErrorMessage="1" sqref="R4:Y5 R9:Y11" xr:uid="{2D22E3F9-29C7-41E9-87AC-E64D9DEBA5E9}">
      <formula1>"x"</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18B7A-6A14-4008-B891-5748CFF53442}">
  <dimension ref="A1:AD7"/>
  <sheetViews>
    <sheetView workbookViewId="0">
      <selection activeCell="B4" sqref="B4:B7"/>
    </sheetView>
  </sheetViews>
  <sheetFormatPr defaultRowHeight="15" x14ac:dyDescent="0.25"/>
  <cols>
    <col min="1" max="1" width="32.7109375" bestFit="1" customWidth="1"/>
    <col min="3" max="17" width="15.7109375" customWidth="1"/>
    <col min="18" max="26" width="9.140625" customWidth="1"/>
    <col min="27" max="28" width="30.7109375" customWidth="1"/>
  </cols>
  <sheetData>
    <row r="1" spans="1:30" ht="20.25" customHeight="1" x14ac:dyDescent="0.25">
      <c r="B1" s="347" t="s">
        <v>317</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105"/>
      <c r="AC1" s="105"/>
    </row>
    <row r="2" spans="1:30" x14ac:dyDescent="0.25">
      <c r="B2" s="106"/>
      <c r="C2" s="349" t="s">
        <v>11</v>
      </c>
      <c r="D2" s="351" t="s">
        <v>127</v>
      </c>
      <c r="E2" s="351"/>
      <c r="F2" s="351"/>
      <c r="G2" s="351"/>
      <c r="H2" s="351"/>
      <c r="I2" s="351"/>
      <c r="J2" s="331" t="s">
        <v>128</v>
      </c>
      <c r="K2" s="352" t="s">
        <v>129</v>
      </c>
      <c r="L2" s="352"/>
      <c r="M2" s="352"/>
      <c r="N2" s="352"/>
      <c r="O2" s="333" t="s">
        <v>130</v>
      </c>
      <c r="P2" s="334" t="s">
        <v>131</v>
      </c>
      <c r="Q2" s="324" t="s">
        <v>132</v>
      </c>
      <c r="R2" s="348" t="s">
        <v>133</v>
      </c>
      <c r="S2" s="348"/>
      <c r="T2" s="348"/>
      <c r="U2" s="348"/>
      <c r="V2" s="348"/>
      <c r="W2" s="348"/>
      <c r="X2" s="348"/>
      <c r="Y2" s="348"/>
      <c r="Z2" s="112"/>
      <c r="AA2" s="125"/>
      <c r="AB2" s="112"/>
      <c r="AC2" s="113"/>
    </row>
    <row r="3" spans="1:30" ht="72" x14ac:dyDescent="0.25">
      <c r="B3" s="107" t="s">
        <v>134</v>
      </c>
      <c r="C3" s="350"/>
      <c r="D3" s="119" t="s">
        <v>135</v>
      </c>
      <c r="E3" s="119" t="s">
        <v>136</v>
      </c>
      <c r="F3" s="119" t="s">
        <v>137</v>
      </c>
      <c r="G3" s="119" t="s">
        <v>138</v>
      </c>
      <c r="H3" s="119" t="s">
        <v>139</v>
      </c>
      <c r="I3" s="119" t="s">
        <v>140</v>
      </c>
      <c r="J3" s="331"/>
      <c r="K3" s="119" t="s">
        <v>141</v>
      </c>
      <c r="L3" s="119" t="s">
        <v>142</v>
      </c>
      <c r="M3" s="119" t="s">
        <v>143</v>
      </c>
      <c r="N3" s="119" t="s">
        <v>144</v>
      </c>
      <c r="O3" s="333"/>
      <c r="P3" s="334"/>
      <c r="Q3" s="325"/>
      <c r="R3" s="110" t="s">
        <v>145</v>
      </c>
      <c r="S3" s="110" t="s">
        <v>146</v>
      </c>
      <c r="T3" s="110" t="s">
        <v>147</v>
      </c>
      <c r="U3" s="110" t="s">
        <v>148</v>
      </c>
      <c r="V3" s="110" t="s">
        <v>149</v>
      </c>
      <c r="W3" s="110" t="s">
        <v>150</v>
      </c>
      <c r="X3" s="110" t="s">
        <v>151</v>
      </c>
      <c r="Y3" s="110" t="s">
        <v>152</v>
      </c>
      <c r="Z3" s="114" t="s">
        <v>153</v>
      </c>
      <c r="AA3" s="34" t="s">
        <v>158</v>
      </c>
      <c r="AB3" s="111" t="s">
        <v>154</v>
      </c>
      <c r="AC3" s="111" t="s">
        <v>155</v>
      </c>
      <c r="AD3" t="s">
        <v>160</v>
      </c>
    </row>
    <row r="4" spans="1:30" ht="39.950000000000003" customHeight="1" x14ac:dyDescent="0.25">
      <c r="A4" s="368" t="str">
        <f>+tabella!B15</f>
        <v>Sistemi informativi aziendali &amp; CED</v>
      </c>
      <c r="B4" s="189">
        <f>+VLOOKUP(C4,PROCESSI!C:D,2,FALSE)</f>
        <v>27</v>
      </c>
      <c r="C4" s="115" t="s">
        <v>34</v>
      </c>
      <c r="D4" s="116">
        <v>1</v>
      </c>
      <c r="E4" s="116">
        <v>2</v>
      </c>
      <c r="F4" s="116">
        <v>3</v>
      </c>
      <c r="G4" s="116">
        <v>1</v>
      </c>
      <c r="H4" s="116">
        <v>3</v>
      </c>
      <c r="I4" s="116">
        <v>2</v>
      </c>
      <c r="J4" s="108">
        <v>2</v>
      </c>
      <c r="K4" s="116">
        <v>2</v>
      </c>
      <c r="L4" s="116">
        <v>1</v>
      </c>
      <c r="M4" s="116">
        <v>1</v>
      </c>
      <c r="N4" s="116">
        <v>2</v>
      </c>
      <c r="O4" s="108">
        <v>1.5</v>
      </c>
      <c r="P4" s="109">
        <v>3</v>
      </c>
      <c r="Q4" s="48" t="s">
        <v>225</v>
      </c>
      <c r="R4" s="117" t="s">
        <v>23</v>
      </c>
      <c r="S4" s="117"/>
      <c r="T4" s="117"/>
      <c r="U4" s="117"/>
      <c r="V4" s="117"/>
      <c r="W4" s="117" t="s">
        <v>23</v>
      </c>
      <c r="X4" s="117" t="s">
        <v>23</v>
      </c>
      <c r="Y4" s="117"/>
      <c r="Z4" s="117"/>
      <c r="AA4" s="35" t="s">
        <v>327</v>
      </c>
      <c r="AB4" s="117"/>
      <c r="AC4" s="118"/>
      <c r="AD4" s="36" t="s">
        <v>161</v>
      </c>
    </row>
    <row r="5" spans="1:30" ht="39.950000000000003" customHeight="1" x14ac:dyDescent="0.25">
      <c r="A5" s="368"/>
      <c r="B5" s="189">
        <f>+VLOOKUP(C5,PROCESSI!C:D,2,FALSE)</f>
        <v>28</v>
      </c>
      <c r="C5" s="115" t="s">
        <v>35</v>
      </c>
      <c r="D5" s="116">
        <v>3</v>
      </c>
      <c r="E5" s="116">
        <v>2</v>
      </c>
      <c r="F5" s="116">
        <v>3</v>
      </c>
      <c r="G5" s="116">
        <v>1</v>
      </c>
      <c r="H5" s="116">
        <v>1</v>
      </c>
      <c r="I5" s="116">
        <v>2</v>
      </c>
      <c r="J5" s="108">
        <v>2</v>
      </c>
      <c r="K5" s="116">
        <v>2</v>
      </c>
      <c r="L5" s="116">
        <v>1</v>
      </c>
      <c r="M5" s="116">
        <v>1</v>
      </c>
      <c r="N5" s="116">
        <v>1</v>
      </c>
      <c r="O5" s="108">
        <v>1.25</v>
      </c>
      <c r="P5" s="109">
        <v>2.5</v>
      </c>
      <c r="Q5" s="48" t="s">
        <v>225</v>
      </c>
      <c r="R5" s="117" t="s">
        <v>23</v>
      </c>
      <c r="S5" s="117"/>
      <c r="T5" s="117"/>
      <c r="U5" s="117"/>
      <c r="V5" s="117"/>
      <c r="W5" s="117" t="s">
        <v>23</v>
      </c>
      <c r="X5" s="117" t="s">
        <v>23</v>
      </c>
      <c r="Y5" s="117"/>
      <c r="Z5" s="117"/>
      <c r="AA5" s="35" t="s">
        <v>327</v>
      </c>
      <c r="AB5" s="117"/>
      <c r="AC5" s="118"/>
      <c r="AD5" s="36" t="s">
        <v>161</v>
      </c>
    </row>
    <row r="6" spans="1:30" ht="39.950000000000003" customHeight="1" x14ac:dyDescent="0.25">
      <c r="A6" s="368"/>
      <c r="B6" s="189">
        <f>+VLOOKUP(C6,PROCESSI!C:D,2,FALSE)</f>
        <v>31</v>
      </c>
      <c r="C6" s="115" t="s">
        <v>38</v>
      </c>
      <c r="D6" s="116">
        <v>3</v>
      </c>
      <c r="E6" s="116">
        <v>2</v>
      </c>
      <c r="F6" s="116">
        <v>3</v>
      </c>
      <c r="G6" s="116">
        <v>1</v>
      </c>
      <c r="H6" s="116">
        <v>1</v>
      </c>
      <c r="I6" s="116">
        <v>2</v>
      </c>
      <c r="J6" s="108">
        <v>2</v>
      </c>
      <c r="K6" s="116">
        <v>2</v>
      </c>
      <c r="L6" s="116">
        <v>1</v>
      </c>
      <c r="M6" s="116">
        <v>1</v>
      </c>
      <c r="N6" s="116">
        <v>1</v>
      </c>
      <c r="O6" s="108">
        <v>1.25</v>
      </c>
      <c r="P6" s="109">
        <v>2.5</v>
      </c>
      <c r="Q6" s="48" t="s">
        <v>225</v>
      </c>
      <c r="R6" s="117" t="s">
        <v>23</v>
      </c>
      <c r="S6" s="117"/>
      <c r="T6" s="117"/>
      <c r="U6" s="117"/>
      <c r="V6" s="117"/>
      <c r="W6" s="117" t="s">
        <v>23</v>
      </c>
      <c r="X6" s="117" t="s">
        <v>23</v>
      </c>
      <c r="Y6" s="117"/>
      <c r="Z6" s="117"/>
      <c r="AA6" s="35" t="s">
        <v>327</v>
      </c>
      <c r="AB6" s="117"/>
      <c r="AC6" s="118"/>
      <c r="AD6" s="36" t="s">
        <v>161</v>
      </c>
    </row>
    <row r="7" spans="1:30" ht="39.950000000000003" customHeight="1" x14ac:dyDescent="0.25">
      <c r="A7" t="str">
        <f>+PROCESSI!A23</f>
        <v>UFFICIO CONTRATTI</v>
      </c>
      <c r="B7" s="189">
        <f>+VLOOKUP(C7,PROCESSI!C:D,2,FALSE)</f>
        <v>25</v>
      </c>
      <c r="C7" s="217" t="s">
        <v>42</v>
      </c>
      <c r="D7" s="122">
        <v>1</v>
      </c>
      <c r="E7" s="122">
        <v>5</v>
      </c>
      <c r="F7" s="122">
        <v>3</v>
      </c>
      <c r="G7" s="122">
        <v>3</v>
      </c>
      <c r="H7" s="122">
        <v>1</v>
      </c>
      <c r="I7" s="122">
        <v>4</v>
      </c>
      <c r="J7" s="120">
        <v>2.8333333333333335</v>
      </c>
      <c r="K7" s="122">
        <v>2</v>
      </c>
      <c r="L7" s="122">
        <v>1</v>
      </c>
      <c r="M7" s="122">
        <v>1</v>
      </c>
      <c r="N7" s="122"/>
      <c r="O7" s="120">
        <v>1.3333333333333333</v>
      </c>
      <c r="P7" s="121">
        <v>3.7777777777777777</v>
      </c>
      <c r="Q7" s="48" t="s">
        <v>225</v>
      </c>
      <c r="R7" s="123"/>
      <c r="S7" s="123"/>
      <c r="T7" s="123"/>
      <c r="U7" s="123"/>
      <c r="V7" s="123"/>
      <c r="W7" s="123"/>
      <c r="X7" s="123"/>
      <c r="Y7" s="123" t="s">
        <v>23</v>
      </c>
      <c r="Z7" s="123" t="s">
        <v>318</v>
      </c>
      <c r="AA7" s="35" t="s">
        <v>328</v>
      </c>
      <c r="AB7" s="123" t="s">
        <v>265</v>
      </c>
      <c r="AC7" s="124"/>
    </row>
  </sheetData>
  <mergeCells count="10">
    <mergeCell ref="A4:A6"/>
    <mergeCell ref="B1:AA1"/>
    <mergeCell ref="P2:P3"/>
    <mergeCell ref="Q2:Q3"/>
    <mergeCell ref="R2:Y2"/>
    <mergeCell ref="C2:C3"/>
    <mergeCell ref="D2:I2"/>
    <mergeCell ref="J2:J3"/>
    <mergeCell ref="K2:N2"/>
    <mergeCell ref="O2:O3"/>
  </mergeCells>
  <conditionalFormatting sqref="Q4:Q7">
    <cfRule type="containsText" dxfId="20" priority="1" operator="containsText" text="ALTO">
      <formula>NOT(ISERROR(SEARCH("ALTO",Q4)))</formula>
    </cfRule>
    <cfRule type="containsText" dxfId="19" priority="2" operator="containsText" text="MEDIO">
      <formula>NOT(ISERROR(SEARCH("MEDIO",Q4)))</formula>
    </cfRule>
    <cfRule type="containsText" dxfId="18" priority="3" operator="containsText" text="BASSO">
      <formula>NOT(ISERROR(SEARCH("BASSO",Q4)))</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DE485-A5A8-47FD-A52C-9354C06F6D32}">
  <dimension ref="A1:AD8"/>
  <sheetViews>
    <sheetView workbookViewId="0">
      <selection activeCell="B4" sqref="B4:B7"/>
    </sheetView>
  </sheetViews>
  <sheetFormatPr defaultRowHeight="15" x14ac:dyDescent="0.25"/>
  <cols>
    <col min="1" max="1" width="21.140625" bestFit="1" customWidth="1"/>
    <col min="2" max="2" width="9.140625" style="98"/>
    <col min="3" max="3" width="31.140625" bestFit="1" customWidth="1"/>
    <col min="4" max="9" width="15.7109375" hidden="1" customWidth="1"/>
    <col min="10" max="10" width="15.7109375" customWidth="1"/>
    <col min="11" max="14" width="15.7109375" hidden="1" customWidth="1"/>
    <col min="15" max="17" width="15.7109375" customWidth="1"/>
    <col min="18" max="26" width="0" hidden="1" customWidth="1"/>
    <col min="27" max="28" width="30.7109375" customWidth="1"/>
  </cols>
  <sheetData>
    <row r="1" spans="1:30" s="37" customFormat="1" ht="22.5" customHeight="1" x14ac:dyDescent="0.2">
      <c r="B1" s="363" t="s">
        <v>329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row>
    <row r="2" spans="1:30" s="37" customFormat="1" ht="10.5" customHeight="1" x14ac:dyDescent="0.25">
      <c r="B2" s="97"/>
      <c r="C2" s="354" t="s">
        <v>11</v>
      </c>
      <c r="D2" s="377" t="s">
        <v>127</v>
      </c>
      <c r="E2" s="377"/>
      <c r="F2" s="377"/>
      <c r="G2" s="377"/>
      <c r="H2" s="377"/>
      <c r="I2" s="377"/>
      <c r="J2" s="357" t="s">
        <v>128</v>
      </c>
      <c r="K2" s="378" t="s">
        <v>129</v>
      </c>
      <c r="L2" s="378"/>
      <c r="M2" s="378"/>
      <c r="N2" s="378"/>
      <c r="O2" s="360" t="s">
        <v>130</v>
      </c>
      <c r="P2" s="364" t="s">
        <v>131</v>
      </c>
      <c r="Q2" s="366" t="s">
        <v>132</v>
      </c>
      <c r="R2" s="353" t="s">
        <v>133</v>
      </c>
      <c r="S2" s="353"/>
      <c r="T2" s="353"/>
      <c r="U2" s="353"/>
      <c r="V2" s="353"/>
      <c r="W2" s="353"/>
      <c r="X2" s="353"/>
      <c r="Y2" s="353"/>
      <c r="Z2" s="40"/>
      <c r="AA2" s="40"/>
      <c r="AB2" s="40"/>
      <c r="AC2" s="41"/>
    </row>
    <row r="3" spans="1:30" s="86" customFormat="1" ht="45.75" customHeight="1" x14ac:dyDescent="0.25">
      <c r="B3" s="54" t="s">
        <v>134</v>
      </c>
      <c r="C3" s="355"/>
      <c r="D3" s="43" t="s">
        <v>135</v>
      </c>
      <c r="E3" s="43" t="s">
        <v>136</v>
      </c>
      <c r="F3" s="43" t="s">
        <v>137</v>
      </c>
      <c r="G3" s="43" t="s">
        <v>138</v>
      </c>
      <c r="H3" s="43" t="s">
        <v>139</v>
      </c>
      <c r="I3" s="43" t="s">
        <v>140</v>
      </c>
      <c r="J3" s="357"/>
      <c r="K3" s="43" t="s">
        <v>141</v>
      </c>
      <c r="L3" s="43" t="s">
        <v>142</v>
      </c>
      <c r="M3" s="43" t="s">
        <v>143</v>
      </c>
      <c r="N3" s="43" t="s">
        <v>144</v>
      </c>
      <c r="O3" s="360"/>
      <c r="P3" s="364"/>
      <c r="Q3" s="367"/>
      <c r="R3" s="44" t="s">
        <v>145</v>
      </c>
      <c r="S3" s="44" t="s">
        <v>146</v>
      </c>
      <c r="T3" s="44" t="s">
        <v>147</v>
      </c>
      <c r="U3" s="44" t="s">
        <v>148</v>
      </c>
      <c r="V3" s="44" t="s">
        <v>149</v>
      </c>
      <c r="W3" s="44" t="s">
        <v>150</v>
      </c>
      <c r="X3" s="44" t="s">
        <v>151</v>
      </c>
      <c r="Y3" s="44" t="s">
        <v>152</v>
      </c>
      <c r="Z3" s="45" t="s">
        <v>153</v>
      </c>
      <c r="AA3" s="34" t="s">
        <v>158</v>
      </c>
      <c r="AB3" s="46" t="s">
        <v>154</v>
      </c>
      <c r="AC3" s="46" t="s">
        <v>155</v>
      </c>
      <c r="AD3" t="s">
        <v>160</v>
      </c>
    </row>
    <row r="4" spans="1:30" s="37" customFormat="1" ht="39.950000000000003" customHeight="1" x14ac:dyDescent="0.25">
      <c r="A4" s="375" t="str">
        <f>+tabella!B3</f>
        <v>UFFICIO TECNICO</v>
      </c>
      <c r="B4" s="189">
        <f>+VLOOKUP(C4,PROCESSI!C:D,2,FALSE)</f>
        <v>6</v>
      </c>
      <c r="C4" s="47" t="str">
        <f>+tabella!D3</f>
        <v>Acquisti sottosoglia Beni e servizi</v>
      </c>
      <c r="D4" s="48">
        <v>1</v>
      </c>
      <c r="E4" s="48">
        <v>2</v>
      </c>
      <c r="F4" s="48">
        <v>3</v>
      </c>
      <c r="G4" s="48">
        <v>3</v>
      </c>
      <c r="H4" s="48">
        <v>1</v>
      </c>
      <c r="I4" s="48">
        <v>1</v>
      </c>
      <c r="J4" s="49">
        <f>IF(D4=0,"da completare",AVERAGE(D4:I4))</f>
        <v>1.8333333333333333</v>
      </c>
      <c r="K4" s="48">
        <v>3</v>
      </c>
      <c r="L4" s="48">
        <v>5</v>
      </c>
      <c r="M4" s="48">
        <v>3</v>
      </c>
      <c r="N4" s="48">
        <v>4</v>
      </c>
      <c r="O4" s="49">
        <f>IF(K4=0,"da completare",AVERAGE(K4:N4))</f>
        <v>3.75</v>
      </c>
      <c r="P4" s="50">
        <f>IF(J4="da completare","da completare",J4*O4)</f>
        <v>6.875</v>
      </c>
      <c r="Q4" s="48" t="str">
        <f>IF(P4="da completare","da completare",IF(P4&gt;16,"ALTO",IF(P4&lt;9,"BASSO","MEDIO")))</f>
        <v>BASSO</v>
      </c>
      <c r="R4" s="51"/>
      <c r="S4" s="51"/>
      <c r="T4" s="51"/>
      <c r="U4" s="51"/>
      <c r="V4" s="51"/>
      <c r="W4" s="51"/>
      <c r="X4" s="51"/>
      <c r="Y4" s="51"/>
      <c r="Z4" s="51"/>
      <c r="AA4" s="35" t="s">
        <v>159</v>
      </c>
      <c r="AB4" s="51"/>
      <c r="AC4" s="52"/>
      <c r="AD4" s="36" t="s">
        <v>161</v>
      </c>
    </row>
    <row r="5" spans="1:30" s="37" customFormat="1" ht="39.950000000000003" customHeight="1" x14ac:dyDescent="0.25">
      <c r="A5" s="375"/>
      <c r="B5" s="189">
        <f>+VLOOKUP(C5,PROCESSI!C:D,2,FALSE)</f>
        <v>7</v>
      </c>
      <c r="C5" s="47" t="str">
        <f>+tabella!D4</f>
        <v>Soprasoglia beni e servizi</v>
      </c>
      <c r="D5" s="48">
        <v>1</v>
      </c>
      <c r="E5" s="48">
        <v>2</v>
      </c>
      <c r="F5" s="48">
        <v>5</v>
      </c>
      <c r="G5" s="48">
        <v>3</v>
      </c>
      <c r="H5" s="48">
        <v>1</v>
      </c>
      <c r="I5" s="48">
        <v>1</v>
      </c>
      <c r="J5" s="49">
        <f t="shared" ref="J5" si="0">IF(D5=0,"da completare",AVERAGE(D5:I5))</f>
        <v>2.1666666666666665</v>
      </c>
      <c r="K5" s="48">
        <v>1</v>
      </c>
      <c r="L5" s="48">
        <v>5</v>
      </c>
      <c r="M5" s="48">
        <v>5</v>
      </c>
      <c r="N5" s="48">
        <v>3</v>
      </c>
      <c r="O5" s="49">
        <f t="shared" ref="O5" si="1">IF(K5=0,"da completare",AVERAGE(K5:N5))</f>
        <v>3.5</v>
      </c>
      <c r="P5" s="50">
        <f t="shared" ref="P5" si="2">IF(J5="da completare","da completare",J5*O5)</f>
        <v>7.583333333333333</v>
      </c>
      <c r="Q5" s="48" t="str">
        <f t="shared" ref="Q5" si="3">IF(P5="da completare","da completare",IF(P5&gt;16,"ALTO",IF(P5&lt;9,"BASSO","MEDIO")))</f>
        <v>BASSO</v>
      </c>
      <c r="R5" s="51"/>
      <c r="S5" s="51"/>
      <c r="T5" s="51"/>
      <c r="U5" s="51"/>
      <c r="V5" s="51"/>
      <c r="W5" s="51"/>
      <c r="X5" s="51"/>
      <c r="Y5" s="51"/>
      <c r="Z5" s="51"/>
      <c r="AA5" s="35" t="s">
        <v>159</v>
      </c>
      <c r="AB5" s="51"/>
      <c r="AC5" s="52"/>
      <c r="AD5" s="36" t="s">
        <v>161</v>
      </c>
    </row>
    <row r="6" spans="1:30" ht="39.950000000000003" customHeight="1" x14ac:dyDescent="0.25">
      <c r="A6" s="374" t="str">
        <f>+tabella!B12</f>
        <v>LAVORI - SERVIZI - FORNITURE</v>
      </c>
      <c r="B6" s="189">
        <f>+VLOOKUP(C6,PROCESSI!C:D,2,FALSE)</f>
        <v>6</v>
      </c>
      <c r="C6" s="10" t="s">
        <v>22</v>
      </c>
      <c r="D6" s="129">
        <v>1</v>
      </c>
      <c r="E6" s="129">
        <v>2</v>
      </c>
      <c r="F6" s="129">
        <v>3</v>
      </c>
      <c r="G6" s="129">
        <v>3</v>
      </c>
      <c r="H6" s="129">
        <v>1</v>
      </c>
      <c r="I6" s="129">
        <v>1</v>
      </c>
      <c r="J6" s="127">
        <v>1.8333333333333333</v>
      </c>
      <c r="K6" s="129">
        <v>3</v>
      </c>
      <c r="L6" s="129">
        <v>5</v>
      </c>
      <c r="M6" s="129">
        <v>3</v>
      </c>
      <c r="N6" s="129">
        <v>4</v>
      </c>
      <c r="O6" s="127">
        <v>3.75</v>
      </c>
      <c r="P6" s="128">
        <v>6.875</v>
      </c>
      <c r="Q6" s="48" t="s">
        <v>225</v>
      </c>
      <c r="R6" s="130"/>
      <c r="S6" s="130"/>
      <c r="T6" s="130"/>
      <c r="U6" s="130"/>
      <c r="V6" s="130"/>
      <c r="W6" s="130"/>
      <c r="X6" s="130"/>
      <c r="Y6" s="130"/>
      <c r="Z6" s="130"/>
      <c r="AA6" s="35" t="s">
        <v>159</v>
      </c>
      <c r="AB6" s="130"/>
      <c r="AC6" s="131"/>
      <c r="AD6" s="36" t="s">
        <v>161</v>
      </c>
    </row>
    <row r="7" spans="1:30" ht="39.950000000000003" customHeight="1" x14ac:dyDescent="0.25">
      <c r="A7" s="374"/>
      <c r="B7" s="189">
        <f>+VLOOKUP(C7,PROCESSI!C:D,2,FALSE)</f>
        <v>7</v>
      </c>
      <c r="C7" s="10" t="s">
        <v>24</v>
      </c>
      <c r="D7" s="129">
        <v>1</v>
      </c>
      <c r="E7" s="129">
        <v>2</v>
      </c>
      <c r="F7" s="129">
        <v>5</v>
      </c>
      <c r="G7" s="129">
        <v>3</v>
      </c>
      <c r="H7" s="129">
        <v>1</v>
      </c>
      <c r="I7" s="129">
        <v>1</v>
      </c>
      <c r="J7" s="127">
        <v>2.1666666666666665</v>
      </c>
      <c r="K7" s="129">
        <v>1</v>
      </c>
      <c r="L7" s="129">
        <v>5</v>
      </c>
      <c r="M7" s="129">
        <v>5</v>
      </c>
      <c r="N7" s="129">
        <v>3</v>
      </c>
      <c r="O7" s="127">
        <v>3.5</v>
      </c>
      <c r="P7" s="128">
        <v>7.583333333333333</v>
      </c>
      <c r="Q7" s="48" t="s">
        <v>225</v>
      </c>
      <c r="R7" s="130"/>
      <c r="S7" s="130"/>
      <c r="T7" s="130"/>
      <c r="U7" s="130"/>
      <c r="V7" s="130"/>
      <c r="W7" s="130"/>
      <c r="X7" s="130"/>
      <c r="Y7" s="130"/>
      <c r="Z7" s="130"/>
      <c r="AA7" s="35" t="s">
        <v>159</v>
      </c>
      <c r="AB7" s="130"/>
      <c r="AC7" s="131"/>
      <c r="AD7" s="36" t="s">
        <v>161</v>
      </c>
    </row>
    <row r="8" spans="1:30" ht="39.950000000000003" customHeight="1" x14ac:dyDescent="0.25">
      <c r="A8" s="374"/>
      <c r="B8" s="189">
        <f>+VLOOKUP(C8,PROCESSI!C:D,2,FALSE)</f>
        <v>13</v>
      </c>
      <c r="C8" s="10" t="s">
        <v>33</v>
      </c>
      <c r="D8" s="129">
        <v>1</v>
      </c>
      <c r="E8" s="129">
        <v>5</v>
      </c>
      <c r="F8" s="129">
        <v>5</v>
      </c>
      <c r="G8" s="129">
        <v>5</v>
      </c>
      <c r="H8" s="129">
        <v>5</v>
      </c>
      <c r="I8" s="129">
        <v>5</v>
      </c>
      <c r="J8" s="127">
        <v>4.333333333333333</v>
      </c>
      <c r="K8" s="129">
        <v>5</v>
      </c>
      <c r="L8" s="129">
        <v>5</v>
      </c>
      <c r="M8" s="129">
        <v>5</v>
      </c>
      <c r="N8" s="129">
        <v>5</v>
      </c>
      <c r="O8" s="127">
        <v>5</v>
      </c>
      <c r="P8" s="128">
        <v>21.666666666666664</v>
      </c>
      <c r="Q8" s="65" t="s">
        <v>156</v>
      </c>
      <c r="R8" s="130"/>
      <c r="S8" s="130"/>
      <c r="T8" s="130"/>
      <c r="U8" s="130"/>
      <c r="V8" s="130"/>
      <c r="W8" s="130"/>
      <c r="X8" s="130"/>
      <c r="Y8" s="130"/>
      <c r="Z8" s="130"/>
      <c r="AA8" s="35" t="s">
        <v>159</v>
      </c>
      <c r="AB8" s="130" t="s">
        <v>361</v>
      </c>
      <c r="AC8" s="131"/>
      <c r="AD8" s="36" t="s">
        <v>330</v>
      </c>
    </row>
  </sheetData>
  <mergeCells count="11">
    <mergeCell ref="A6:A8"/>
    <mergeCell ref="C2:C3"/>
    <mergeCell ref="D2:I2"/>
    <mergeCell ref="J2:J3"/>
    <mergeCell ref="K2:N2"/>
    <mergeCell ref="B1:AB1"/>
    <mergeCell ref="P2:P3"/>
    <mergeCell ref="Q2:Q3"/>
    <mergeCell ref="R2:Y2"/>
    <mergeCell ref="A4:A5"/>
    <mergeCell ref="O2:O3"/>
  </mergeCells>
  <conditionalFormatting sqref="Q2">
    <cfRule type="containsText" dxfId="17" priority="7" operator="containsText" text="ALTO">
      <formula>NOT(ISERROR(SEARCH("ALTO",Q2)))</formula>
    </cfRule>
    <cfRule type="containsText" dxfId="16" priority="8" operator="containsText" text="MEDIO">
      <formula>NOT(ISERROR(SEARCH("MEDIO",Q2)))</formula>
    </cfRule>
    <cfRule type="containsText" dxfId="15" priority="9" operator="containsText" text="BASSO">
      <formula>NOT(ISERROR(SEARCH("BASSO",Q2)))</formula>
    </cfRule>
  </conditionalFormatting>
  <conditionalFormatting sqref="Q4:Q5">
    <cfRule type="containsText" dxfId="14" priority="4" operator="containsText" text="ALTO">
      <formula>NOT(ISERROR(SEARCH("ALTO",Q4)))</formula>
    </cfRule>
    <cfRule type="containsText" dxfId="13" priority="5" operator="containsText" text="MEDIO">
      <formula>NOT(ISERROR(SEARCH("MEDIO",Q4)))</formula>
    </cfRule>
    <cfRule type="containsText" dxfId="12" priority="6" operator="containsText" text="BASSO">
      <formula>NOT(ISERROR(SEARCH("BASSO",Q4)))</formula>
    </cfRule>
  </conditionalFormatting>
  <conditionalFormatting sqref="Q6:Q7">
    <cfRule type="containsText" dxfId="11" priority="1" operator="containsText" text="ALTO">
      <formula>NOT(ISERROR(SEARCH("ALTO",Q6)))</formula>
    </cfRule>
    <cfRule type="containsText" dxfId="10" priority="2" operator="containsText" text="MEDIO">
      <formula>NOT(ISERROR(SEARCH("MEDIO",Q6)))</formula>
    </cfRule>
    <cfRule type="containsText" dxfId="9" priority="3" operator="containsText" text="BASSO">
      <formula>NOT(ISERROR(SEARCH("BASSO",Q6)))</formula>
    </cfRule>
  </conditionalFormatting>
  <dataValidations disablePrompts="1" count="6">
    <dataValidation type="list" allowBlank="1" showInputMessage="1" showErrorMessage="1" sqref="L4:L5" xr:uid="{EC88FEC5-2AB3-436E-B7B3-BEEC849A99B9}">
      <formula1>"1,5"</formula1>
    </dataValidation>
    <dataValidation type="list" allowBlank="1" showInputMessage="1" showErrorMessage="1" sqref="E4:E5" xr:uid="{76DD56FE-D61B-4C04-A451-0359D8FA83E3}">
      <formula1>"2,5"</formula1>
    </dataValidation>
    <dataValidation type="list" allowBlank="1" showInputMessage="1" showErrorMessage="1" sqref="D4:D5 G4:H5" xr:uid="{BE7607E7-E910-4054-9DCD-03D6AFEEF632}">
      <formula1>"1,3,5"</formula1>
    </dataValidation>
    <dataValidation type="list" allowBlank="1" showInputMessage="1" showErrorMessage="1" sqref="F4:F5" xr:uid="{AD199388-7CBB-4968-8DA4-E34C9B4843E2}">
      <formula1>"5,3,1"</formula1>
    </dataValidation>
    <dataValidation type="list" allowBlank="1" showInputMessage="1" showErrorMessage="1" sqref="I4:I5 K4:K5 M4:N5" xr:uid="{25A47276-3D45-4C0D-B377-166E39B110E8}">
      <formula1>"1,2,3,4,5"</formula1>
    </dataValidation>
    <dataValidation type="list" allowBlank="1" showInputMessage="1" showErrorMessage="1" sqref="R4:Y5" xr:uid="{970A4AFA-8B0F-477F-8EE9-613EEC7A3D1D}">
      <formula1>"x"</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D3FBC-084C-4F07-B529-9D3FDD767995}">
  <dimension ref="A1:AD4"/>
  <sheetViews>
    <sheetView zoomScale="112" zoomScaleNormal="112" workbookViewId="0">
      <selection activeCell="B4" sqref="B4:B7"/>
    </sheetView>
  </sheetViews>
  <sheetFormatPr defaultRowHeight="15" x14ac:dyDescent="0.25"/>
  <cols>
    <col min="1" max="1" width="21.140625" bestFit="1" customWidth="1"/>
    <col min="3" max="3" width="19" bestFit="1" customWidth="1"/>
    <col min="4" max="17" width="15.7109375" customWidth="1"/>
    <col min="18" max="26" width="9.140625" customWidth="1"/>
    <col min="27" max="28" width="30.7109375" customWidth="1"/>
  </cols>
  <sheetData>
    <row r="1" spans="1:30" ht="20.25" customHeight="1" x14ac:dyDescent="0.25">
      <c r="B1" s="347" t="s">
        <v>331</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132"/>
      <c r="AC1" s="132"/>
    </row>
    <row r="2" spans="1:30" x14ac:dyDescent="0.25">
      <c r="B2" s="133"/>
      <c r="C2" s="349" t="s">
        <v>11</v>
      </c>
      <c r="D2" s="351" t="s">
        <v>127</v>
      </c>
      <c r="E2" s="351"/>
      <c r="F2" s="351"/>
      <c r="G2" s="351"/>
      <c r="H2" s="351"/>
      <c r="I2" s="351"/>
      <c r="J2" s="331" t="s">
        <v>128</v>
      </c>
      <c r="K2" s="352" t="s">
        <v>129</v>
      </c>
      <c r="L2" s="352"/>
      <c r="M2" s="352"/>
      <c r="N2" s="352"/>
      <c r="O2" s="333" t="s">
        <v>130</v>
      </c>
      <c r="P2" s="334" t="s">
        <v>131</v>
      </c>
      <c r="Q2" s="324" t="s">
        <v>132</v>
      </c>
      <c r="R2" s="348" t="s">
        <v>133</v>
      </c>
      <c r="S2" s="348"/>
      <c r="T2" s="348"/>
      <c r="U2" s="348"/>
      <c r="V2" s="348"/>
      <c r="W2" s="348"/>
      <c r="X2" s="348"/>
      <c r="Y2" s="348"/>
      <c r="Z2" s="139"/>
      <c r="AA2" s="139"/>
      <c r="AB2" s="139"/>
      <c r="AC2" s="140"/>
      <c r="AD2" t="s">
        <v>160</v>
      </c>
    </row>
    <row r="3" spans="1:30" ht="72" x14ac:dyDescent="0.25">
      <c r="B3" s="134" t="s">
        <v>134</v>
      </c>
      <c r="C3" s="350"/>
      <c r="D3" s="145" t="s">
        <v>135</v>
      </c>
      <c r="E3" s="145" t="s">
        <v>136</v>
      </c>
      <c r="F3" s="145" t="s">
        <v>137</v>
      </c>
      <c r="G3" s="145" t="s">
        <v>138</v>
      </c>
      <c r="H3" s="145" t="s">
        <v>139</v>
      </c>
      <c r="I3" s="145" t="s">
        <v>140</v>
      </c>
      <c r="J3" s="331"/>
      <c r="K3" s="145" t="s">
        <v>141</v>
      </c>
      <c r="L3" s="145" t="s">
        <v>142</v>
      </c>
      <c r="M3" s="145" t="s">
        <v>143</v>
      </c>
      <c r="N3" s="145" t="s">
        <v>144</v>
      </c>
      <c r="O3" s="333"/>
      <c r="P3" s="334"/>
      <c r="Q3" s="325"/>
      <c r="R3" s="137" t="s">
        <v>145</v>
      </c>
      <c r="S3" s="137" t="s">
        <v>146</v>
      </c>
      <c r="T3" s="137" t="s">
        <v>147</v>
      </c>
      <c r="U3" s="137" t="s">
        <v>148</v>
      </c>
      <c r="V3" s="137" t="s">
        <v>149</v>
      </c>
      <c r="W3" s="137" t="s">
        <v>150</v>
      </c>
      <c r="X3" s="137" t="s">
        <v>151</v>
      </c>
      <c r="Y3" s="137" t="s">
        <v>152</v>
      </c>
      <c r="Z3" s="141" t="s">
        <v>153</v>
      </c>
      <c r="AA3" s="34" t="s">
        <v>158</v>
      </c>
      <c r="AB3" s="138" t="s">
        <v>154</v>
      </c>
      <c r="AC3" s="138" t="s">
        <v>155</v>
      </c>
    </row>
    <row r="4" spans="1:30" ht="22.5" x14ac:dyDescent="0.25">
      <c r="A4" t="str">
        <f>+tabella!B12</f>
        <v>LAVORI - SERVIZI - FORNITURE</v>
      </c>
      <c r="B4" s="189">
        <f>+VLOOKUP(C4,PROCESSI!C:D,2,FALSE)</f>
        <v>13</v>
      </c>
      <c r="C4" s="10" t="s">
        <v>33</v>
      </c>
      <c r="D4" s="142">
        <v>3</v>
      </c>
      <c r="E4" s="142">
        <v>5</v>
      </c>
      <c r="F4" s="142">
        <v>3</v>
      </c>
      <c r="G4" s="142">
        <v>5</v>
      </c>
      <c r="H4" s="142">
        <v>3</v>
      </c>
      <c r="I4" s="142">
        <v>4</v>
      </c>
      <c r="J4" s="135">
        <v>3.8333333333333335</v>
      </c>
      <c r="K4" s="142">
        <v>5</v>
      </c>
      <c r="L4" s="142">
        <v>5</v>
      </c>
      <c r="M4" s="142">
        <v>4</v>
      </c>
      <c r="N4" s="142">
        <v>5</v>
      </c>
      <c r="O4" s="135">
        <v>4.75</v>
      </c>
      <c r="P4" s="136">
        <v>18.208333333333336</v>
      </c>
      <c r="Q4" s="65" t="s">
        <v>156</v>
      </c>
      <c r="R4" s="143"/>
      <c r="S4" s="143"/>
      <c r="T4" s="143"/>
      <c r="U4" s="143"/>
      <c r="V4" s="143"/>
      <c r="W4" s="143"/>
      <c r="X4" s="143"/>
      <c r="Y4" s="143"/>
      <c r="Z4" s="143"/>
      <c r="AA4" s="35" t="s">
        <v>159</v>
      </c>
      <c r="AB4" s="143"/>
      <c r="AC4" s="144"/>
      <c r="AD4" s="36" t="s">
        <v>330</v>
      </c>
    </row>
  </sheetData>
  <mergeCells count="9">
    <mergeCell ref="B1:AA1"/>
    <mergeCell ref="P2:P3"/>
    <mergeCell ref="Q2:Q3"/>
    <mergeCell ref="R2:Y2"/>
    <mergeCell ref="C2:C3"/>
    <mergeCell ref="D2:I2"/>
    <mergeCell ref="J2:J3"/>
    <mergeCell ref="K2:N2"/>
    <mergeCell ref="O2:O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4595-7ACC-43A0-9F99-6C3E8113E14F}">
  <dimension ref="A1:AD19"/>
  <sheetViews>
    <sheetView workbookViewId="0">
      <selection activeCell="B4" sqref="B4:B7"/>
    </sheetView>
  </sheetViews>
  <sheetFormatPr defaultRowHeight="15" x14ac:dyDescent="0.25"/>
  <cols>
    <col min="1" max="1" width="38.85546875" style="175" customWidth="1"/>
    <col min="3" max="3" width="66.85546875" bestFit="1" customWidth="1"/>
    <col min="4" max="17" width="15.7109375" customWidth="1"/>
    <col min="18" max="26" width="0" hidden="1" customWidth="1"/>
    <col min="27" max="28" width="30.7109375" customWidth="1"/>
  </cols>
  <sheetData>
    <row r="1" spans="1:30" s="37" customFormat="1" ht="28.5" customHeight="1" x14ac:dyDescent="0.2">
      <c r="A1" s="173"/>
      <c r="B1" s="363" t="s">
        <v>332</v>
      </c>
      <c r="C1" s="363"/>
      <c r="D1" s="363"/>
      <c r="E1" s="363"/>
      <c r="F1" s="363"/>
      <c r="G1" s="363"/>
      <c r="H1" s="363"/>
      <c r="I1" s="363"/>
      <c r="J1" s="363"/>
      <c r="K1" s="363"/>
      <c r="L1" s="363"/>
      <c r="M1" s="363"/>
      <c r="N1" s="363"/>
      <c r="O1" s="363"/>
      <c r="P1" s="363"/>
      <c r="Q1" s="363"/>
    </row>
    <row r="2" spans="1:30" s="37" customFormat="1" ht="10.5" customHeight="1" x14ac:dyDescent="0.25">
      <c r="A2" s="173"/>
      <c r="C2" s="354" t="s">
        <v>11</v>
      </c>
      <c r="D2" s="377" t="s">
        <v>127</v>
      </c>
      <c r="E2" s="377"/>
      <c r="F2" s="377"/>
      <c r="G2" s="377"/>
      <c r="H2" s="377"/>
      <c r="I2" s="377"/>
      <c r="J2" s="357" t="s">
        <v>128</v>
      </c>
      <c r="K2" s="378" t="s">
        <v>129</v>
      </c>
      <c r="L2" s="378"/>
      <c r="M2" s="378"/>
      <c r="N2" s="378"/>
      <c r="O2" s="360" t="s">
        <v>130</v>
      </c>
      <c r="P2" s="364" t="s">
        <v>131</v>
      </c>
      <c r="Q2" s="366" t="s">
        <v>132</v>
      </c>
      <c r="R2" s="353" t="s">
        <v>133</v>
      </c>
      <c r="S2" s="353"/>
      <c r="T2" s="353"/>
      <c r="U2" s="353"/>
      <c r="V2" s="353"/>
      <c r="W2" s="353"/>
      <c r="X2" s="353"/>
      <c r="Y2" s="353"/>
      <c r="Z2" s="40"/>
      <c r="AA2" s="40"/>
      <c r="AB2" s="40"/>
      <c r="AC2" s="41"/>
    </row>
    <row r="3" spans="1:30" s="86" customFormat="1" ht="45.75" customHeight="1" x14ac:dyDescent="0.25">
      <c r="A3" s="174"/>
      <c r="B3" s="42" t="s">
        <v>134</v>
      </c>
      <c r="C3" s="355"/>
      <c r="D3" s="43" t="s">
        <v>135</v>
      </c>
      <c r="E3" s="43" t="s">
        <v>136</v>
      </c>
      <c r="F3" s="43" t="s">
        <v>137</v>
      </c>
      <c r="G3" s="43" t="s">
        <v>138</v>
      </c>
      <c r="H3" s="43" t="s">
        <v>139</v>
      </c>
      <c r="I3" s="43" t="s">
        <v>140</v>
      </c>
      <c r="J3" s="357"/>
      <c r="K3" s="43" t="s">
        <v>141</v>
      </c>
      <c r="L3" s="43" t="s">
        <v>142</v>
      </c>
      <c r="M3" s="43" t="s">
        <v>143</v>
      </c>
      <c r="N3" s="43" t="s">
        <v>144</v>
      </c>
      <c r="O3" s="360"/>
      <c r="P3" s="364"/>
      <c r="Q3" s="367"/>
      <c r="R3" s="44" t="s">
        <v>145</v>
      </c>
      <c r="S3" s="44" t="s">
        <v>146</v>
      </c>
      <c r="T3" s="44" t="s">
        <v>147</v>
      </c>
      <c r="U3" s="44" t="s">
        <v>148</v>
      </c>
      <c r="V3" s="44" t="s">
        <v>149</v>
      </c>
      <c r="W3" s="44" t="s">
        <v>150</v>
      </c>
      <c r="X3" s="44" t="s">
        <v>151</v>
      </c>
      <c r="Y3" s="44" t="s">
        <v>152</v>
      </c>
      <c r="Z3" s="45" t="s">
        <v>153</v>
      </c>
      <c r="AA3" s="34" t="s">
        <v>158</v>
      </c>
      <c r="AB3" s="46" t="s">
        <v>154</v>
      </c>
      <c r="AC3" s="46" t="s">
        <v>155</v>
      </c>
      <c r="AD3" t="s">
        <v>160</v>
      </c>
    </row>
    <row r="4" spans="1:30" s="37" customFormat="1" ht="30" customHeight="1" x14ac:dyDescent="0.25">
      <c r="A4" s="173" t="str">
        <f>+tabella!B3</f>
        <v>UFFICIO TECNICO</v>
      </c>
      <c r="B4" s="189">
        <f>+VLOOKUP(C4,PROCESSI!C:D,2,FALSE)</f>
        <v>8</v>
      </c>
      <c r="C4" s="47" t="s">
        <v>26</v>
      </c>
      <c r="D4" s="48">
        <v>3</v>
      </c>
      <c r="E4" s="48">
        <v>5</v>
      </c>
      <c r="F4" s="48">
        <v>3</v>
      </c>
      <c r="G4" s="48">
        <v>3</v>
      </c>
      <c r="H4" s="48">
        <v>5</v>
      </c>
      <c r="I4" s="48">
        <v>3</v>
      </c>
      <c r="J4" s="49">
        <f>IF(D4=0,"da completare",AVERAGE(D4:I4))</f>
        <v>3.6666666666666665</v>
      </c>
      <c r="K4" s="48">
        <v>3</v>
      </c>
      <c r="L4" s="48">
        <v>1</v>
      </c>
      <c r="M4" s="48">
        <v>1</v>
      </c>
      <c r="N4" s="48">
        <v>3</v>
      </c>
      <c r="O4" s="49">
        <f t="shared" ref="O4:O19" si="0">IF(K4=0,"da completare",AVERAGE(K4:N4))</f>
        <v>2</v>
      </c>
      <c r="P4" s="50">
        <f t="shared" ref="P4:P19" si="1">IF(J4="da completare","da completare",J4*O4)</f>
        <v>7.333333333333333</v>
      </c>
      <c r="Q4" s="48" t="str">
        <f>IF(P4="da completare","da completare",IF(P4&gt;16,"ALTO",IF(P4&lt;9,"BASSO","MEDIO")))</f>
        <v>BASSO</v>
      </c>
      <c r="R4" s="51"/>
      <c r="S4" s="51"/>
      <c r="T4" s="51" t="s">
        <v>23</v>
      </c>
      <c r="U4" s="51" t="s">
        <v>23</v>
      </c>
      <c r="V4" s="51" t="s">
        <v>23</v>
      </c>
      <c r="W4" s="51"/>
      <c r="X4" s="51"/>
      <c r="Y4" s="51"/>
      <c r="Z4" s="51"/>
      <c r="AA4" s="35" t="s">
        <v>159</v>
      </c>
      <c r="AB4" s="51"/>
      <c r="AC4" s="52"/>
      <c r="AD4" s="36" t="s">
        <v>161</v>
      </c>
    </row>
    <row r="5" spans="1:30" ht="30" customHeight="1" x14ac:dyDescent="0.25">
      <c r="A5" s="175" t="str">
        <f>+tabella!B6</f>
        <v>UFFICIO LEGALE</v>
      </c>
      <c r="B5" s="189">
        <f>+VLOOKUP(C5,PROCESSI!C:D,2,FALSE)</f>
        <v>17</v>
      </c>
      <c r="C5" s="146" t="s">
        <v>27</v>
      </c>
      <c r="D5" s="147">
        <v>3</v>
      </c>
      <c r="E5" s="147">
        <v>5</v>
      </c>
      <c r="F5" s="147">
        <v>3</v>
      </c>
      <c r="G5" s="147">
        <v>3</v>
      </c>
      <c r="H5" s="147">
        <v>1</v>
      </c>
      <c r="I5" s="147">
        <v>2</v>
      </c>
      <c r="J5" s="49">
        <f t="shared" ref="J5:J18" si="2">IF(D5=0,"da completare",AVERAGE(D5:I5))</f>
        <v>2.8333333333333335</v>
      </c>
      <c r="K5" s="147">
        <v>2</v>
      </c>
      <c r="L5" s="147">
        <v>1</v>
      </c>
      <c r="M5" s="147">
        <v>1</v>
      </c>
      <c r="N5" s="147">
        <v>1</v>
      </c>
      <c r="O5" s="49">
        <f t="shared" si="0"/>
        <v>1.25</v>
      </c>
      <c r="P5" s="50">
        <f t="shared" si="1"/>
        <v>3.541666666666667</v>
      </c>
      <c r="Q5" s="48" t="str">
        <f t="shared" ref="Q5:Q19" si="3">IF(P5="da completare","da completare",IF(P5&gt;16,"ALTO",IF(P5&lt;9,"BASSO","MEDIO")))</f>
        <v>BASSO</v>
      </c>
      <c r="R5" s="148" t="s">
        <v>23</v>
      </c>
      <c r="S5" s="148" t="s">
        <v>23</v>
      </c>
      <c r="T5" s="148"/>
      <c r="U5" s="148"/>
      <c r="V5" s="148"/>
      <c r="W5" s="148" t="s">
        <v>23</v>
      </c>
      <c r="X5" s="148"/>
      <c r="Y5" s="148" t="s">
        <v>23</v>
      </c>
      <c r="Z5" s="148"/>
      <c r="AA5" s="35" t="s">
        <v>159</v>
      </c>
      <c r="AB5" s="148" t="s">
        <v>265</v>
      </c>
      <c r="AC5" s="149"/>
    </row>
    <row r="6" spans="1:30" ht="30" customHeight="1" x14ac:dyDescent="0.25">
      <c r="A6" s="379" t="str">
        <f>+tabella!B15</f>
        <v>Sistemi informativi aziendali &amp; CED</v>
      </c>
      <c r="B6" s="189">
        <f>+VLOOKUP(C6,PROCESSI!C:D,2,FALSE)</f>
        <v>29</v>
      </c>
      <c r="C6" s="150" t="s">
        <v>36</v>
      </c>
      <c r="D6" s="151">
        <v>1</v>
      </c>
      <c r="E6" s="151">
        <v>2</v>
      </c>
      <c r="F6" s="151">
        <v>1</v>
      </c>
      <c r="G6" s="151">
        <v>1</v>
      </c>
      <c r="H6" s="151">
        <v>1</v>
      </c>
      <c r="I6" s="151">
        <v>2</v>
      </c>
      <c r="J6" s="49">
        <f t="shared" si="2"/>
        <v>1.3333333333333333</v>
      </c>
      <c r="K6" s="151">
        <v>1</v>
      </c>
      <c r="L6" s="151">
        <v>1</v>
      </c>
      <c r="M6" s="151">
        <v>1</v>
      </c>
      <c r="N6" s="151">
        <v>1</v>
      </c>
      <c r="O6" s="49">
        <f t="shared" si="0"/>
        <v>1</v>
      </c>
      <c r="P6" s="50">
        <f t="shared" si="1"/>
        <v>1.3333333333333333</v>
      </c>
      <c r="Q6" s="48" t="str">
        <f t="shared" si="3"/>
        <v>BASSO</v>
      </c>
      <c r="R6" s="152" t="s">
        <v>23</v>
      </c>
      <c r="S6" s="152"/>
      <c r="T6" s="152"/>
      <c r="U6" s="152"/>
      <c r="V6" s="152"/>
      <c r="W6" s="152" t="s">
        <v>23</v>
      </c>
      <c r="X6" s="152" t="s">
        <v>23</v>
      </c>
      <c r="Y6" s="152"/>
      <c r="Z6" s="152"/>
      <c r="AA6" s="35" t="s">
        <v>159</v>
      </c>
      <c r="AB6" s="152"/>
      <c r="AC6" s="153"/>
      <c r="AD6" s="36" t="s">
        <v>161</v>
      </c>
    </row>
    <row r="7" spans="1:30" ht="30" customHeight="1" x14ac:dyDescent="0.25">
      <c r="A7" s="379"/>
      <c r="B7" s="189">
        <f>+VLOOKUP(C7,PROCESSI!C:D,2,FALSE)</f>
        <v>30</v>
      </c>
      <c r="C7" s="150" t="s">
        <v>37</v>
      </c>
      <c r="D7" s="151">
        <v>3</v>
      </c>
      <c r="E7" s="151">
        <v>2</v>
      </c>
      <c r="F7" s="151">
        <v>1</v>
      </c>
      <c r="G7" s="151">
        <v>1</v>
      </c>
      <c r="H7" s="151">
        <v>3</v>
      </c>
      <c r="I7" s="151">
        <v>2</v>
      </c>
      <c r="J7" s="49">
        <f t="shared" si="2"/>
        <v>2</v>
      </c>
      <c r="K7" s="151">
        <v>1</v>
      </c>
      <c r="L7" s="151">
        <v>1</v>
      </c>
      <c r="M7" s="151">
        <v>1</v>
      </c>
      <c r="N7" s="151">
        <v>1</v>
      </c>
      <c r="O7" s="49">
        <f t="shared" si="0"/>
        <v>1</v>
      </c>
      <c r="P7" s="50">
        <f t="shared" si="1"/>
        <v>2</v>
      </c>
      <c r="Q7" s="48" t="str">
        <f t="shared" si="3"/>
        <v>BASSO</v>
      </c>
      <c r="R7" s="152" t="s">
        <v>23</v>
      </c>
      <c r="S7" s="152"/>
      <c r="T7" s="152"/>
      <c r="U7" s="152"/>
      <c r="V7" s="152"/>
      <c r="W7" s="152" t="s">
        <v>23</v>
      </c>
      <c r="X7" s="152" t="s">
        <v>23</v>
      </c>
      <c r="Y7" s="152"/>
      <c r="Z7" s="152"/>
      <c r="AA7" s="35" t="s">
        <v>159</v>
      </c>
      <c r="AB7" s="152"/>
      <c r="AC7" s="153"/>
      <c r="AD7" s="36" t="s">
        <v>161</v>
      </c>
    </row>
    <row r="8" spans="1:30" ht="48" customHeight="1" x14ac:dyDescent="0.25">
      <c r="A8" s="175" t="str">
        <f>+tabella!B29</f>
        <v>SEDI OEPERATIVE</v>
      </c>
      <c r="B8" s="189">
        <f>+VLOOKUP(C8,PROCESSI!C:D,2,FALSE)</f>
        <v>26</v>
      </c>
      <c r="C8" s="217" t="s">
        <v>43</v>
      </c>
      <c r="D8" s="154">
        <v>1</v>
      </c>
      <c r="E8" s="154">
        <v>2</v>
      </c>
      <c r="F8" s="154">
        <v>5</v>
      </c>
      <c r="G8" s="154">
        <v>1</v>
      </c>
      <c r="H8" s="154">
        <v>3</v>
      </c>
      <c r="I8" s="154">
        <v>2</v>
      </c>
      <c r="J8" s="49">
        <f t="shared" si="2"/>
        <v>2.3333333333333335</v>
      </c>
      <c r="K8" s="154">
        <v>1</v>
      </c>
      <c r="L8" s="154">
        <v>1</v>
      </c>
      <c r="M8" s="154">
        <v>1</v>
      </c>
      <c r="N8" s="154">
        <v>1</v>
      </c>
      <c r="O8" s="49">
        <f t="shared" si="0"/>
        <v>1</v>
      </c>
      <c r="P8" s="50">
        <f t="shared" si="1"/>
        <v>2.3333333333333335</v>
      </c>
      <c r="Q8" s="48" t="str">
        <f t="shared" si="3"/>
        <v>BASSO</v>
      </c>
      <c r="R8" s="155" t="s">
        <v>23</v>
      </c>
      <c r="S8" s="155" t="s">
        <v>23</v>
      </c>
      <c r="T8" s="155"/>
      <c r="U8" s="155" t="s">
        <v>23</v>
      </c>
      <c r="V8" s="155" t="s">
        <v>23</v>
      </c>
      <c r="W8" s="155" t="s">
        <v>23</v>
      </c>
      <c r="X8" s="155"/>
      <c r="Y8" s="155"/>
      <c r="Z8" s="155" t="s">
        <v>334</v>
      </c>
      <c r="AA8" s="35" t="s">
        <v>354</v>
      </c>
      <c r="AB8" s="155"/>
      <c r="AC8" s="156"/>
      <c r="AD8" s="36" t="s">
        <v>161</v>
      </c>
    </row>
    <row r="9" spans="1:30" ht="30" customHeight="1" x14ac:dyDescent="0.25">
      <c r="A9" s="175" t="str">
        <f>+tabella!B35</f>
        <v>UFFICIO QUALITA' TECNICA</v>
      </c>
      <c r="B9" s="189">
        <f>+VLOOKUP(C9,PROCESSI!C:D,2,FALSE)</f>
        <v>16</v>
      </c>
      <c r="C9" s="160" t="s">
        <v>61</v>
      </c>
      <c r="D9" s="157">
        <v>3</v>
      </c>
      <c r="E9" s="157">
        <v>5</v>
      </c>
      <c r="F9" s="157">
        <v>3</v>
      </c>
      <c r="G9" s="157">
        <v>5</v>
      </c>
      <c r="H9" s="157">
        <v>3</v>
      </c>
      <c r="I9" s="157">
        <v>4</v>
      </c>
      <c r="J9" s="49">
        <f t="shared" si="2"/>
        <v>3.8333333333333335</v>
      </c>
      <c r="K9" s="157">
        <v>2</v>
      </c>
      <c r="L9" s="157">
        <v>5</v>
      </c>
      <c r="M9" s="157">
        <v>3</v>
      </c>
      <c r="N9" s="157"/>
      <c r="O9" s="49">
        <f t="shared" si="0"/>
        <v>3.3333333333333335</v>
      </c>
      <c r="P9" s="50">
        <f t="shared" si="1"/>
        <v>12.777777777777779</v>
      </c>
      <c r="Q9" s="48" t="str">
        <f t="shared" si="3"/>
        <v>MEDIO</v>
      </c>
      <c r="R9" s="158" t="s">
        <v>23</v>
      </c>
      <c r="S9" s="158" t="s">
        <v>23</v>
      </c>
      <c r="T9" s="158"/>
      <c r="U9" s="158"/>
      <c r="V9" s="158"/>
      <c r="W9" s="158"/>
      <c r="X9" s="158"/>
      <c r="Y9" s="158"/>
      <c r="Z9" s="158"/>
      <c r="AA9" s="35" t="s">
        <v>159</v>
      </c>
      <c r="AB9" s="158"/>
      <c r="AC9" s="159"/>
      <c r="AD9" s="36" t="s">
        <v>161</v>
      </c>
    </row>
    <row r="10" spans="1:30" ht="30" customHeight="1" x14ac:dyDescent="0.25">
      <c r="A10" s="380" t="str">
        <f>+tabella!B38</f>
        <v>CSG</v>
      </c>
      <c r="B10" s="189">
        <f>+VLOOKUP(C10,PROCESSI!C:D,2,FALSE)</f>
        <v>37</v>
      </c>
      <c r="C10" s="164" t="s">
        <v>62</v>
      </c>
      <c r="D10" s="161">
        <v>1</v>
      </c>
      <c r="E10" s="161">
        <v>2</v>
      </c>
      <c r="F10" s="161">
        <v>1</v>
      </c>
      <c r="G10" s="161">
        <v>1</v>
      </c>
      <c r="H10" s="161">
        <v>3</v>
      </c>
      <c r="I10" s="161">
        <v>1</v>
      </c>
      <c r="J10" s="49">
        <f t="shared" si="2"/>
        <v>1.5</v>
      </c>
      <c r="K10" s="161">
        <v>3</v>
      </c>
      <c r="L10" s="161">
        <v>1</v>
      </c>
      <c r="M10" s="161">
        <v>4</v>
      </c>
      <c r="N10" s="161">
        <v>5</v>
      </c>
      <c r="O10" s="49">
        <f t="shared" si="0"/>
        <v>3.25</v>
      </c>
      <c r="P10" s="50">
        <f t="shared" si="1"/>
        <v>4.875</v>
      </c>
      <c r="Q10" s="48" t="str">
        <f t="shared" si="3"/>
        <v>BASSO</v>
      </c>
      <c r="R10" s="162" t="s">
        <v>23</v>
      </c>
      <c r="S10" s="162" t="s">
        <v>23</v>
      </c>
      <c r="T10" s="162"/>
      <c r="U10" s="162"/>
      <c r="V10" s="162"/>
      <c r="W10" s="162" t="s">
        <v>23</v>
      </c>
      <c r="X10" s="162" t="s">
        <v>23</v>
      </c>
      <c r="Y10" s="162"/>
      <c r="Z10" s="162"/>
      <c r="AA10" s="35" t="s">
        <v>159</v>
      </c>
      <c r="AB10" s="162" t="s">
        <v>335</v>
      </c>
      <c r="AC10" s="163"/>
    </row>
    <row r="11" spans="1:30" ht="30" customHeight="1" x14ac:dyDescent="0.25">
      <c r="A11" s="380"/>
      <c r="B11" s="189">
        <f>+VLOOKUP(C11,PROCESSI!C:D,2,FALSE)</f>
        <v>38</v>
      </c>
      <c r="C11" s="164" t="s">
        <v>63</v>
      </c>
      <c r="D11" s="161">
        <v>3</v>
      </c>
      <c r="E11" s="161">
        <v>2</v>
      </c>
      <c r="F11" s="161">
        <v>3</v>
      </c>
      <c r="G11" s="161">
        <v>1</v>
      </c>
      <c r="H11" s="161">
        <v>3</v>
      </c>
      <c r="I11" s="161">
        <v>3</v>
      </c>
      <c r="J11" s="49">
        <f t="shared" si="2"/>
        <v>2.5</v>
      </c>
      <c r="K11" s="161">
        <v>4</v>
      </c>
      <c r="L11" s="161">
        <v>1</v>
      </c>
      <c r="M11" s="161">
        <v>4</v>
      </c>
      <c r="N11" s="161">
        <v>5</v>
      </c>
      <c r="O11" s="49">
        <f t="shared" si="0"/>
        <v>3.5</v>
      </c>
      <c r="P11" s="50">
        <f t="shared" si="1"/>
        <v>8.75</v>
      </c>
      <c r="Q11" s="48" t="str">
        <f t="shared" si="3"/>
        <v>BASSO</v>
      </c>
      <c r="R11" s="162" t="s">
        <v>23</v>
      </c>
      <c r="S11" s="162" t="s">
        <v>23</v>
      </c>
      <c r="T11" s="162"/>
      <c r="U11" s="162"/>
      <c r="V11" s="162"/>
      <c r="W11" s="162" t="s">
        <v>23</v>
      </c>
      <c r="X11" s="162" t="s">
        <v>23</v>
      </c>
      <c r="Y11" s="162"/>
      <c r="Z11" s="162"/>
      <c r="AA11" s="35" t="s">
        <v>159</v>
      </c>
      <c r="AB11" s="162" t="s">
        <v>335</v>
      </c>
      <c r="AC11" s="163"/>
    </row>
    <row r="12" spans="1:30" ht="30" customHeight="1" x14ac:dyDescent="0.25">
      <c r="A12" s="380"/>
      <c r="B12" s="189">
        <f>+VLOOKUP(C12,PROCESSI!C:D,2,FALSE)</f>
        <v>39</v>
      </c>
      <c r="C12" s="164" t="s">
        <v>64</v>
      </c>
      <c r="D12" s="161">
        <v>3</v>
      </c>
      <c r="E12" s="161">
        <v>2</v>
      </c>
      <c r="F12" s="161">
        <v>3</v>
      </c>
      <c r="G12" s="161">
        <v>3</v>
      </c>
      <c r="H12" s="161">
        <v>1</v>
      </c>
      <c r="I12" s="161">
        <v>1</v>
      </c>
      <c r="J12" s="49">
        <f t="shared" si="2"/>
        <v>2.1666666666666665</v>
      </c>
      <c r="K12" s="161">
        <v>4</v>
      </c>
      <c r="L12" s="161">
        <v>1</v>
      </c>
      <c r="M12" s="161">
        <v>3</v>
      </c>
      <c r="N12" s="161">
        <v>4</v>
      </c>
      <c r="O12" s="49">
        <f t="shared" si="0"/>
        <v>3</v>
      </c>
      <c r="P12" s="50">
        <f t="shared" si="1"/>
        <v>6.5</v>
      </c>
      <c r="Q12" s="48" t="str">
        <f t="shared" si="3"/>
        <v>BASSO</v>
      </c>
      <c r="R12" s="162" t="s">
        <v>23</v>
      </c>
      <c r="S12" s="162" t="s">
        <v>23</v>
      </c>
      <c r="T12" s="162"/>
      <c r="U12" s="162"/>
      <c r="V12" s="162"/>
      <c r="W12" s="162" t="s">
        <v>23</v>
      </c>
      <c r="X12" s="162" t="s">
        <v>23</v>
      </c>
      <c r="Y12" s="162"/>
      <c r="Z12" s="162"/>
      <c r="AA12" s="35" t="s">
        <v>159</v>
      </c>
      <c r="AB12" s="162" t="s">
        <v>336</v>
      </c>
      <c r="AC12" s="163"/>
    </row>
    <row r="13" spans="1:30" ht="30" customHeight="1" x14ac:dyDescent="0.25">
      <c r="A13" s="380" t="str">
        <f>+tabella!B41</f>
        <v>TELECONTROLLO</v>
      </c>
      <c r="B13" s="189">
        <f>+VLOOKUP(C13,PROCESSI!C:D,2,FALSE)</f>
        <v>40</v>
      </c>
      <c r="C13" s="169" t="s">
        <v>66</v>
      </c>
      <c r="D13" s="166">
        <v>1</v>
      </c>
      <c r="E13" s="166">
        <v>2</v>
      </c>
      <c r="F13" s="166">
        <v>1</v>
      </c>
      <c r="G13" s="166">
        <v>1</v>
      </c>
      <c r="H13" s="166">
        <v>1</v>
      </c>
      <c r="I13" s="166">
        <v>1</v>
      </c>
      <c r="J13" s="49">
        <f t="shared" si="2"/>
        <v>1.1666666666666667</v>
      </c>
      <c r="K13" s="166">
        <v>1</v>
      </c>
      <c r="L13" s="166">
        <v>1</v>
      </c>
      <c r="M13" s="166">
        <v>3</v>
      </c>
      <c r="N13" s="166">
        <v>4</v>
      </c>
      <c r="O13" s="49">
        <f t="shared" si="0"/>
        <v>2.25</v>
      </c>
      <c r="P13" s="50">
        <f t="shared" si="1"/>
        <v>2.625</v>
      </c>
      <c r="Q13" s="48" t="str">
        <f t="shared" si="3"/>
        <v>BASSO</v>
      </c>
      <c r="R13" s="167" t="s">
        <v>23</v>
      </c>
      <c r="S13" s="167" t="s">
        <v>23</v>
      </c>
      <c r="T13" s="167"/>
      <c r="U13" s="167"/>
      <c r="V13" s="167"/>
      <c r="W13" s="167" t="s">
        <v>23</v>
      </c>
      <c r="X13" s="167" t="s">
        <v>23</v>
      </c>
      <c r="Y13" s="167"/>
      <c r="Z13" s="167"/>
      <c r="AA13" s="35" t="s">
        <v>159</v>
      </c>
      <c r="AB13" s="167" t="s">
        <v>335</v>
      </c>
      <c r="AC13" s="168"/>
    </row>
    <row r="14" spans="1:30" ht="30" customHeight="1" x14ac:dyDescent="0.25">
      <c r="A14" s="380"/>
      <c r="B14" s="189">
        <f>+VLOOKUP(C14,PROCESSI!C:D,2,FALSE)</f>
        <v>41</v>
      </c>
      <c r="C14" s="169" t="s">
        <v>67</v>
      </c>
      <c r="D14" s="166">
        <v>1</v>
      </c>
      <c r="E14" s="166">
        <v>2</v>
      </c>
      <c r="F14" s="166">
        <v>3</v>
      </c>
      <c r="G14" s="166">
        <v>1</v>
      </c>
      <c r="H14" s="166">
        <v>1</v>
      </c>
      <c r="I14" s="166">
        <v>1</v>
      </c>
      <c r="J14" s="49">
        <f t="shared" si="2"/>
        <v>1.5</v>
      </c>
      <c r="K14" s="166">
        <v>2</v>
      </c>
      <c r="L14" s="166">
        <v>1</v>
      </c>
      <c r="M14" s="166">
        <v>3</v>
      </c>
      <c r="N14" s="166">
        <v>4</v>
      </c>
      <c r="O14" s="49">
        <f t="shared" si="0"/>
        <v>2.5</v>
      </c>
      <c r="P14" s="50">
        <f t="shared" si="1"/>
        <v>3.75</v>
      </c>
      <c r="Q14" s="48" t="str">
        <f t="shared" si="3"/>
        <v>BASSO</v>
      </c>
      <c r="R14" s="167" t="s">
        <v>23</v>
      </c>
      <c r="S14" s="167" t="s">
        <v>23</v>
      </c>
      <c r="T14" s="167"/>
      <c r="U14" s="167"/>
      <c r="V14" s="167"/>
      <c r="W14" s="167" t="s">
        <v>23</v>
      </c>
      <c r="X14" s="167" t="s">
        <v>23</v>
      </c>
      <c r="Y14" s="167"/>
      <c r="Z14" s="167"/>
      <c r="AA14" s="35" t="s">
        <v>159</v>
      </c>
      <c r="AB14" s="167" t="s">
        <v>335</v>
      </c>
      <c r="AC14" s="168"/>
    </row>
    <row r="15" spans="1:30" ht="30" customHeight="1" x14ac:dyDescent="0.25">
      <c r="A15" s="380"/>
      <c r="B15" s="189">
        <f>+VLOOKUP(C15,PROCESSI!C:D,2,FALSE)</f>
        <v>42</v>
      </c>
      <c r="C15" s="171" t="s">
        <v>68</v>
      </c>
      <c r="D15" s="166">
        <v>3</v>
      </c>
      <c r="E15" s="166">
        <v>2</v>
      </c>
      <c r="F15" s="166">
        <v>3</v>
      </c>
      <c r="G15" s="166">
        <v>1</v>
      </c>
      <c r="H15" s="166">
        <v>1</v>
      </c>
      <c r="I15" s="166">
        <v>1</v>
      </c>
      <c r="J15" s="49">
        <f t="shared" si="2"/>
        <v>1.8333333333333333</v>
      </c>
      <c r="K15" s="166">
        <v>2</v>
      </c>
      <c r="L15" s="166">
        <v>1</v>
      </c>
      <c r="M15" s="166">
        <v>3</v>
      </c>
      <c r="N15" s="166">
        <v>4</v>
      </c>
      <c r="O15" s="49">
        <f t="shared" si="0"/>
        <v>2.5</v>
      </c>
      <c r="P15" s="50">
        <f t="shared" si="1"/>
        <v>4.583333333333333</v>
      </c>
      <c r="Q15" s="48" t="str">
        <f t="shared" si="3"/>
        <v>BASSO</v>
      </c>
      <c r="R15" s="167" t="s">
        <v>23</v>
      </c>
      <c r="S15" s="167" t="s">
        <v>23</v>
      </c>
      <c r="T15" s="167"/>
      <c r="U15" s="167"/>
      <c r="V15" s="167"/>
      <c r="W15" s="167" t="s">
        <v>23</v>
      </c>
      <c r="X15" s="167" t="s">
        <v>23</v>
      </c>
      <c r="Y15" s="167"/>
      <c r="Z15" s="167"/>
      <c r="AA15" s="35" t="s">
        <v>159</v>
      </c>
      <c r="AB15" s="167" t="s">
        <v>335</v>
      </c>
      <c r="AC15" s="168"/>
    </row>
    <row r="16" spans="1:30" ht="30" customHeight="1" x14ac:dyDescent="0.25">
      <c r="A16" s="224" t="str">
        <f>+tabella!B12</f>
        <v>LAVORI - SERVIZI - FORNITURE</v>
      </c>
      <c r="B16" s="189">
        <f>+VLOOKUP(C16,PROCESSI!C:D,2,FALSE)</f>
        <v>12</v>
      </c>
      <c r="C16" s="171" t="s">
        <v>376</v>
      </c>
      <c r="D16" s="218">
        <v>3</v>
      </c>
      <c r="E16" s="218">
        <v>5</v>
      </c>
      <c r="F16" s="218">
        <v>3</v>
      </c>
      <c r="G16" s="218">
        <v>3</v>
      </c>
      <c r="H16" s="218">
        <v>1</v>
      </c>
      <c r="I16" s="218">
        <v>2</v>
      </c>
      <c r="J16" s="49">
        <f t="shared" si="2"/>
        <v>2.8333333333333335</v>
      </c>
      <c r="K16" s="218">
        <v>2</v>
      </c>
      <c r="L16" s="218">
        <v>1</v>
      </c>
      <c r="M16" s="218">
        <v>1</v>
      </c>
      <c r="N16" s="218">
        <v>1</v>
      </c>
      <c r="O16" s="49">
        <f t="shared" si="0"/>
        <v>1.25</v>
      </c>
      <c r="P16" s="50">
        <f t="shared" si="1"/>
        <v>3.541666666666667</v>
      </c>
      <c r="Q16" s="48" t="str">
        <f t="shared" si="3"/>
        <v>BASSO</v>
      </c>
      <c r="R16" s="219" t="s">
        <v>23</v>
      </c>
      <c r="S16" s="219" t="s">
        <v>23</v>
      </c>
      <c r="T16" s="219"/>
      <c r="U16" s="219"/>
      <c r="V16" s="219"/>
      <c r="W16" s="219" t="s">
        <v>23</v>
      </c>
      <c r="X16" s="219"/>
      <c r="Y16" s="219" t="s">
        <v>23</v>
      </c>
      <c r="Z16" s="219"/>
      <c r="AA16" s="35" t="s">
        <v>159</v>
      </c>
      <c r="AB16" s="219"/>
      <c r="AC16" s="220"/>
    </row>
    <row r="17" spans="1:29" ht="39.950000000000003" customHeight="1" x14ac:dyDescent="0.25">
      <c r="A17" s="368" t="str">
        <f>+tabella!B25</f>
        <v>UFFICIO CONTRATTI</v>
      </c>
      <c r="B17" s="189">
        <f>+VLOOKUP(C17,PROCESSI!C:D,2,FALSE)</f>
        <v>22</v>
      </c>
      <c r="C17" s="217" t="str">
        <f>+tabella!D25</f>
        <v>Allacciamento</v>
      </c>
      <c r="D17" s="218">
        <v>1</v>
      </c>
      <c r="E17" s="218">
        <v>5</v>
      </c>
      <c r="F17" s="218">
        <v>3</v>
      </c>
      <c r="G17" s="218">
        <v>3</v>
      </c>
      <c r="H17" s="218">
        <v>1</v>
      </c>
      <c r="I17" s="218">
        <v>4</v>
      </c>
      <c r="J17" s="49">
        <f t="shared" si="2"/>
        <v>2.8333333333333335</v>
      </c>
      <c r="K17" s="218">
        <v>2</v>
      </c>
      <c r="L17" s="218">
        <v>1</v>
      </c>
      <c r="M17" s="218">
        <v>1</v>
      </c>
      <c r="N17" s="218"/>
      <c r="O17" s="49">
        <f t="shared" si="0"/>
        <v>1.3333333333333333</v>
      </c>
      <c r="P17" s="50">
        <f t="shared" si="1"/>
        <v>3.7777777777777777</v>
      </c>
      <c r="Q17" s="48" t="str">
        <f t="shared" si="3"/>
        <v>BASSO</v>
      </c>
      <c r="R17" s="219"/>
      <c r="S17" s="219"/>
      <c r="T17" s="219"/>
      <c r="U17" s="219"/>
      <c r="V17" s="219"/>
      <c r="W17" s="219"/>
      <c r="X17" s="219"/>
      <c r="Y17" s="219" t="s">
        <v>23</v>
      </c>
      <c r="Z17" s="219" t="s">
        <v>318</v>
      </c>
      <c r="AA17" s="35" t="s">
        <v>159</v>
      </c>
      <c r="AB17" s="219" t="s">
        <v>265</v>
      </c>
      <c r="AC17" s="220"/>
    </row>
    <row r="18" spans="1:29" ht="39.950000000000003" customHeight="1" x14ac:dyDescent="0.25">
      <c r="A18" s="368"/>
      <c r="B18" s="189">
        <f>+VLOOKUP(C18,PROCESSI!C:D,2,FALSE)</f>
        <v>23</v>
      </c>
      <c r="C18" s="217" t="str">
        <f>+tabella!D26</f>
        <v>Spostamento</v>
      </c>
      <c r="D18" s="218">
        <v>1</v>
      </c>
      <c r="E18" s="218">
        <v>5</v>
      </c>
      <c r="F18" s="218">
        <v>3</v>
      </c>
      <c r="G18" s="218">
        <v>3</v>
      </c>
      <c r="H18" s="218">
        <v>1</v>
      </c>
      <c r="I18" s="218">
        <v>4</v>
      </c>
      <c r="J18" s="49">
        <f t="shared" si="2"/>
        <v>2.8333333333333335</v>
      </c>
      <c r="K18" s="218">
        <v>2</v>
      </c>
      <c r="L18" s="218">
        <v>1</v>
      </c>
      <c r="M18" s="218">
        <v>1</v>
      </c>
      <c r="N18" s="218"/>
      <c r="O18" s="49">
        <f t="shared" si="0"/>
        <v>1.3333333333333333</v>
      </c>
      <c r="P18" s="50">
        <f t="shared" si="1"/>
        <v>3.7777777777777777</v>
      </c>
      <c r="Q18" s="48" t="str">
        <f t="shared" si="3"/>
        <v>BASSO</v>
      </c>
      <c r="R18" s="219"/>
      <c r="S18" s="219"/>
      <c r="T18" s="219"/>
      <c r="U18" s="219"/>
      <c r="V18" s="219"/>
      <c r="W18" s="219"/>
      <c r="X18" s="219"/>
      <c r="Y18" s="219" t="s">
        <v>23</v>
      </c>
      <c r="Z18" s="219" t="s">
        <v>318</v>
      </c>
      <c r="AA18" s="35" t="s">
        <v>159</v>
      </c>
      <c r="AB18" s="219" t="s">
        <v>265</v>
      </c>
      <c r="AC18" s="220"/>
    </row>
    <row r="19" spans="1:29" ht="30" customHeight="1" x14ac:dyDescent="0.25">
      <c r="A19" s="224" t="str">
        <f>+tabella!B30</f>
        <v>RISORSE UMANE</v>
      </c>
      <c r="B19" s="189">
        <f>+VLOOKUP(C19,PROCESSI!C:D,2,FALSE)</f>
        <v>5</v>
      </c>
      <c r="C19" s="217" t="str">
        <f>+tabella!D34</f>
        <v xml:space="preserve">Provvedimenti disciplinari </v>
      </c>
      <c r="D19" s="218">
        <v>3</v>
      </c>
      <c r="E19" s="218">
        <v>5</v>
      </c>
      <c r="F19" s="218">
        <v>3</v>
      </c>
      <c r="G19" s="218">
        <v>3</v>
      </c>
      <c r="H19" s="218">
        <v>5</v>
      </c>
      <c r="I19" s="218">
        <v>1</v>
      </c>
      <c r="J19" s="49">
        <f>IF(D19=0,"da completare",AVERAGE(D19:I19))</f>
        <v>3.3333333333333335</v>
      </c>
      <c r="K19" s="218">
        <v>5</v>
      </c>
      <c r="L19" s="218">
        <v>4</v>
      </c>
      <c r="M19" s="218">
        <v>4</v>
      </c>
      <c r="N19" s="218">
        <v>4</v>
      </c>
      <c r="O19" s="49">
        <f t="shared" si="0"/>
        <v>4.25</v>
      </c>
      <c r="P19" s="50">
        <f t="shared" si="1"/>
        <v>14.166666666666668</v>
      </c>
      <c r="Q19" s="48" t="str">
        <f t="shared" si="3"/>
        <v>MEDIO</v>
      </c>
      <c r="R19" s="219" t="s">
        <v>23</v>
      </c>
      <c r="S19" s="219" t="s">
        <v>23</v>
      </c>
      <c r="T19" s="219"/>
      <c r="U19" s="219"/>
      <c r="V19" s="219"/>
      <c r="W19" s="219" t="s">
        <v>23</v>
      </c>
      <c r="X19" s="219"/>
      <c r="Y19" s="219" t="s">
        <v>23</v>
      </c>
      <c r="Z19" s="219"/>
      <c r="AA19" s="35" t="s">
        <v>381</v>
      </c>
      <c r="AB19" s="219"/>
      <c r="AC19" s="220"/>
    </row>
  </sheetData>
  <mergeCells count="13">
    <mergeCell ref="A17:A18"/>
    <mergeCell ref="A13:A15"/>
    <mergeCell ref="B1:Q1"/>
    <mergeCell ref="P2:P3"/>
    <mergeCell ref="Q2:Q3"/>
    <mergeCell ref="R2:Y2"/>
    <mergeCell ref="A6:A7"/>
    <mergeCell ref="A10:A12"/>
    <mergeCell ref="C2:C3"/>
    <mergeCell ref="D2:I2"/>
    <mergeCell ref="J2:J3"/>
    <mergeCell ref="K2:N2"/>
    <mergeCell ref="O2:O3"/>
  </mergeCells>
  <conditionalFormatting sqref="Q2">
    <cfRule type="containsText" dxfId="8" priority="25" operator="containsText" text="ALTO">
      <formula>NOT(ISERROR(SEARCH("ALTO",Q2)))</formula>
    </cfRule>
    <cfRule type="containsText" dxfId="7" priority="26" operator="containsText" text="MEDIO">
      <formula>NOT(ISERROR(SEARCH("MEDIO",Q2)))</formula>
    </cfRule>
    <cfRule type="containsText" dxfId="6" priority="27" operator="containsText" text="BASSO">
      <formula>NOT(ISERROR(SEARCH("BASSO",Q2)))</formula>
    </cfRule>
  </conditionalFormatting>
  <conditionalFormatting sqref="Q4:Q19">
    <cfRule type="containsText" dxfId="5" priority="22" operator="containsText" text="ALTO">
      <formula>NOT(ISERROR(SEARCH("ALTO",Q4)))</formula>
    </cfRule>
    <cfRule type="containsText" dxfId="4" priority="23" operator="containsText" text="MEDIO">
      <formula>NOT(ISERROR(SEARCH("MEDIO",Q4)))</formula>
    </cfRule>
    <cfRule type="containsText" dxfId="3" priority="24" operator="containsText" text="BASSO">
      <formula>NOT(ISERROR(SEARCH("BASSO",Q4)))</formula>
    </cfRule>
  </conditionalFormatting>
  <dataValidations count="6">
    <dataValidation type="list" allowBlank="1" showInputMessage="1" showErrorMessage="1" sqref="L4" xr:uid="{E5854C63-9E06-4904-B366-3B6DDA56BD73}">
      <formula1>"1,5"</formula1>
    </dataValidation>
    <dataValidation type="list" allowBlank="1" showInputMessage="1" showErrorMessage="1" sqref="E4" xr:uid="{14421CBC-978E-48F3-911F-E5175EB1C46A}">
      <formula1>"2,5"</formula1>
    </dataValidation>
    <dataValidation type="list" allowBlank="1" showInputMessage="1" showErrorMessage="1" sqref="D4 G4:H4" xr:uid="{9465DDC5-D9DA-4FB0-B77C-9C05E935D18C}">
      <formula1>"1,3,5"</formula1>
    </dataValidation>
    <dataValidation type="list" allowBlank="1" showInputMessage="1" showErrorMessage="1" sqref="F4" xr:uid="{3EFB1EF4-0340-4C87-AB86-4B96EDF4BD77}">
      <formula1>"5,3,1"</formula1>
    </dataValidation>
    <dataValidation type="list" allowBlank="1" showInputMessage="1" showErrorMessage="1" sqref="I4 K4 M4:N4" xr:uid="{C0A0DA07-A889-4089-97A6-33F33C7F5BF8}">
      <formula1>"1,2,3,4,5"</formula1>
    </dataValidation>
    <dataValidation type="list" allowBlank="1" showInputMessage="1" showErrorMessage="1" sqref="R4:Y4" xr:uid="{9737C32F-31F3-4DF3-B8DC-3CC092A4457E}">
      <formula1>"x"</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F8FC2-A55E-4752-870C-5CE1D316D25B}">
  <dimension ref="A1:AC4"/>
  <sheetViews>
    <sheetView workbookViewId="0">
      <selection activeCell="B4" sqref="B4:B7"/>
    </sheetView>
  </sheetViews>
  <sheetFormatPr defaultRowHeight="15" x14ac:dyDescent="0.25"/>
  <cols>
    <col min="1" max="1" width="13.42578125" customWidth="1"/>
    <col min="3" max="3" width="37.7109375" bestFit="1" customWidth="1"/>
    <col min="4" max="17" width="15.7109375" customWidth="1"/>
    <col min="18" max="26" width="9.140625" customWidth="1"/>
    <col min="27" max="28" width="30.7109375" customWidth="1"/>
  </cols>
  <sheetData>
    <row r="1" spans="1:29" ht="20.25" customHeight="1" x14ac:dyDescent="0.25">
      <c r="B1" s="347" t="s">
        <v>355</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184"/>
      <c r="AC1" s="184"/>
    </row>
    <row r="2" spans="1:29" x14ac:dyDescent="0.25">
      <c r="B2" s="185"/>
      <c r="C2" s="349" t="s">
        <v>11</v>
      </c>
      <c r="D2" s="351" t="s">
        <v>127</v>
      </c>
      <c r="E2" s="351"/>
      <c r="F2" s="351"/>
      <c r="G2" s="351"/>
      <c r="H2" s="351"/>
      <c r="I2" s="351"/>
      <c r="J2" s="331" t="s">
        <v>128</v>
      </c>
      <c r="K2" s="352" t="s">
        <v>129</v>
      </c>
      <c r="L2" s="352"/>
      <c r="M2" s="352"/>
      <c r="N2" s="352"/>
      <c r="O2" s="333" t="s">
        <v>130</v>
      </c>
      <c r="P2" s="334" t="s">
        <v>131</v>
      </c>
      <c r="Q2" s="324" t="s">
        <v>132</v>
      </c>
      <c r="R2" s="348" t="s">
        <v>133</v>
      </c>
      <c r="S2" s="348"/>
      <c r="T2" s="348"/>
      <c r="U2" s="348"/>
      <c r="V2" s="348"/>
      <c r="W2" s="348"/>
      <c r="X2" s="348"/>
      <c r="Y2" s="348"/>
      <c r="Z2" s="192"/>
      <c r="AA2" s="192"/>
      <c r="AB2" s="192"/>
      <c r="AC2" s="193"/>
    </row>
    <row r="3" spans="1:29" ht="72" x14ac:dyDescent="0.25">
      <c r="B3" s="186" t="s">
        <v>134</v>
      </c>
      <c r="C3" s="350"/>
      <c r="D3" s="199" t="s">
        <v>135</v>
      </c>
      <c r="E3" s="199" t="s">
        <v>136</v>
      </c>
      <c r="F3" s="199" t="s">
        <v>137</v>
      </c>
      <c r="G3" s="199" t="s">
        <v>138</v>
      </c>
      <c r="H3" s="199" t="s">
        <v>139</v>
      </c>
      <c r="I3" s="199" t="s">
        <v>140</v>
      </c>
      <c r="J3" s="331"/>
      <c r="K3" s="199" t="s">
        <v>141</v>
      </c>
      <c r="L3" s="199" t="s">
        <v>142</v>
      </c>
      <c r="M3" s="199" t="s">
        <v>143</v>
      </c>
      <c r="N3" s="199" t="s">
        <v>144</v>
      </c>
      <c r="O3" s="333"/>
      <c r="P3" s="334"/>
      <c r="Q3" s="325"/>
      <c r="R3" s="190" t="s">
        <v>145</v>
      </c>
      <c r="S3" s="190" t="s">
        <v>146</v>
      </c>
      <c r="T3" s="190" t="s">
        <v>147</v>
      </c>
      <c r="U3" s="190" t="s">
        <v>148</v>
      </c>
      <c r="V3" s="190" t="s">
        <v>149</v>
      </c>
      <c r="W3" s="190" t="s">
        <v>150</v>
      </c>
      <c r="X3" s="190" t="s">
        <v>151</v>
      </c>
      <c r="Y3" s="190" t="s">
        <v>152</v>
      </c>
      <c r="Z3" s="194" t="s">
        <v>153</v>
      </c>
      <c r="AA3" s="34" t="s">
        <v>158</v>
      </c>
      <c r="AB3" s="191" t="s">
        <v>154</v>
      </c>
      <c r="AC3" s="191" t="s">
        <v>155</v>
      </c>
    </row>
    <row r="4" spans="1:29" ht="39.950000000000003" customHeight="1" x14ac:dyDescent="0.25">
      <c r="A4" t="str">
        <f>+tabella!B38</f>
        <v>CSG</v>
      </c>
      <c r="B4" s="189">
        <f>+VLOOKUP(C4,PROCESSI!C:D,2,FALSE)</f>
        <v>39</v>
      </c>
      <c r="C4" s="195" t="s">
        <v>64</v>
      </c>
      <c r="D4" s="196">
        <v>1</v>
      </c>
      <c r="E4" s="196">
        <v>5</v>
      </c>
      <c r="F4" s="196">
        <v>3</v>
      </c>
      <c r="G4" s="196">
        <v>3</v>
      </c>
      <c r="H4" s="196">
        <v>3</v>
      </c>
      <c r="I4" s="196">
        <v>2</v>
      </c>
      <c r="J4" s="187">
        <v>2.8333333333333335</v>
      </c>
      <c r="K4" s="196">
        <v>2</v>
      </c>
      <c r="L4" s="196">
        <v>5</v>
      </c>
      <c r="M4" s="196">
        <v>4</v>
      </c>
      <c r="N4" s="196">
        <v>4</v>
      </c>
      <c r="O4" s="187">
        <v>3.75</v>
      </c>
      <c r="P4" s="188">
        <v>10.625</v>
      </c>
      <c r="Q4" s="64" t="s">
        <v>157</v>
      </c>
      <c r="R4" s="197" t="s">
        <v>23</v>
      </c>
      <c r="S4" s="197" t="s">
        <v>23</v>
      </c>
      <c r="T4" s="197"/>
      <c r="U4" s="197"/>
      <c r="V4" s="197"/>
      <c r="W4" s="197" t="s">
        <v>23</v>
      </c>
      <c r="X4" s="197" t="s">
        <v>23</v>
      </c>
      <c r="Y4" s="197"/>
      <c r="Z4" s="197"/>
      <c r="AA4" s="35" t="s">
        <v>159</v>
      </c>
      <c r="AB4" s="197" t="s">
        <v>336</v>
      </c>
      <c r="AC4" s="198"/>
    </row>
  </sheetData>
  <mergeCells count="9">
    <mergeCell ref="B1:AA1"/>
    <mergeCell ref="P2:P3"/>
    <mergeCell ref="Q2:Q3"/>
    <mergeCell ref="R2:Y2"/>
    <mergeCell ref="C2:C3"/>
    <mergeCell ref="D2:I2"/>
    <mergeCell ref="J2:J3"/>
    <mergeCell ref="K2:N2"/>
    <mergeCell ref="O2:O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F8B7E-E3BA-4D9C-AD8C-5714DA93B138}">
  <dimension ref="A1:AC6"/>
  <sheetViews>
    <sheetView workbookViewId="0">
      <selection activeCell="B4" sqref="B4:B7"/>
    </sheetView>
  </sheetViews>
  <sheetFormatPr defaultRowHeight="15" x14ac:dyDescent="0.25"/>
  <cols>
    <col min="1" max="1" width="13.140625" bestFit="1" customWidth="1"/>
    <col min="3" max="3" width="37" customWidth="1"/>
    <col min="4" max="4" width="15.140625" customWidth="1"/>
    <col min="5" max="5" width="10.140625" customWidth="1"/>
    <col min="6" max="6" width="14.7109375" customWidth="1"/>
    <col min="7" max="7" width="11.5703125" customWidth="1"/>
    <col min="8" max="8" width="14.140625" customWidth="1"/>
    <col min="9" max="9" width="10.85546875" customWidth="1"/>
    <col min="10" max="17" width="15.7109375" customWidth="1"/>
    <col min="18" max="26" width="9.140625" customWidth="1"/>
    <col min="27" max="28" width="30.7109375" customWidth="1"/>
  </cols>
  <sheetData>
    <row r="1" spans="1:29" ht="20.25" customHeight="1" x14ac:dyDescent="0.25">
      <c r="B1" s="347" t="s">
        <v>356</v>
      </c>
      <c r="C1" s="347"/>
      <c r="D1" s="347"/>
      <c r="E1" s="347"/>
      <c r="F1" s="347"/>
      <c r="G1" s="347"/>
      <c r="H1" s="347"/>
      <c r="I1" s="347"/>
      <c r="J1" s="347"/>
      <c r="K1" s="347"/>
      <c r="L1" s="347"/>
      <c r="M1" s="347"/>
      <c r="N1" s="347"/>
      <c r="O1" s="347"/>
      <c r="P1" s="347"/>
      <c r="Q1" s="347"/>
      <c r="R1" s="200"/>
      <c r="S1" s="200"/>
      <c r="T1" s="200"/>
      <c r="U1" s="200"/>
      <c r="V1" s="200"/>
      <c r="W1" s="200"/>
      <c r="X1" s="200"/>
      <c r="Y1" s="200"/>
      <c r="Z1" s="200"/>
      <c r="AA1" s="200"/>
      <c r="AB1" s="200"/>
      <c r="AC1" s="200"/>
    </row>
    <row r="2" spans="1:29" x14ac:dyDescent="0.25">
      <c r="B2" s="201"/>
      <c r="C2" s="349" t="s">
        <v>11</v>
      </c>
      <c r="D2" s="351" t="s">
        <v>127</v>
      </c>
      <c r="E2" s="351"/>
      <c r="F2" s="351"/>
      <c r="G2" s="351"/>
      <c r="H2" s="351"/>
      <c r="I2" s="351"/>
      <c r="J2" s="331" t="s">
        <v>128</v>
      </c>
      <c r="K2" s="352" t="s">
        <v>129</v>
      </c>
      <c r="L2" s="352"/>
      <c r="M2" s="352"/>
      <c r="N2" s="352"/>
      <c r="O2" s="333" t="s">
        <v>130</v>
      </c>
      <c r="P2" s="334" t="s">
        <v>131</v>
      </c>
      <c r="Q2" s="382" t="s">
        <v>132</v>
      </c>
      <c r="R2" s="348" t="s">
        <v>133</v>
      </c>
      <c r="S2" s="348"/>
      <c r="T2" s="348"/>
      <c r="U2" s="348"/>
      <c r="V2" s="348"/>
      <c r="W2" s="348"/>
      <c r="X2" s="348"/>
      <c r="Y2" s="348"/>
      <c r="Z2" s="207"/>
      <c r="AA2" s="207"/>
      <c r="AB2" s="207"/>
      <c r="AC2" s="208"/>
    </row>
    <row r="3" spans="1:29" ht="72" x14ac:dyDescent="0.25">
      <c r="B3" s="202" t="s">
        <v>134</v>
      </c>
      <c r="C3" s="350"/>
      <c r="D3" s="214" t="s">
        <v>135</v>
      </c>
      <c r="E3" s="214" t="s">
        <v>136</v>
      </c>
      <c r="F3" s="214" t="s">
        <v>137</v>
      </c>
      <c r="G3" s="214" t="s">
        <v>138</v>
      </c>
      <c r="H3" s="214" t="s">
        <v>139</v>
      </c>
      <c r="I3" s="214" t="s">
        <v>140</v>
      </c>
      <c r="J3" s="331"/>
      <c r="K3" s="214" t="s">
        <v>141</v>
      </c>
      <c r="L3" s="214" t="s">
        <v>142</v>
      </c>
      <c r="M3" s="214" t="s">
        <v>143</v>
      </c>
      <c r="N3" s="214" t="s">
        <v>144</v>
      </c>
      <c r="O3" s="333"/>
      <c r="P3" s="334"/>
      <c r="Q3" s="383"/>
      <c r="R3" s="205" t="s">
        <v>145</v>
      </c>
      <c r="S3" s="205" t="s">
        <v>146</v>
      </c>
      <c r="T3" s="205" t="s">
        <v>147</v>
      </c>
      <c r="U3" s="205" t="s">
        <v>148</v>
      </c>
      <c r="V3" s="205" t="s">
        <v>149</v>
      </c>
      <c r="W3" s="205" t="s">
        <v>150</v>
      </c>
      <c r="X3" s="205" t="s">
        <v>151</v>
      </c>
      <c r="Y3" s="205" t="s">
        <v>152</v>
      </c>
      <c r="Z3" s="209" t="s">
        <v>153</v>
      </c>
      <c r="AA3" s="206" t="s">
        <v>158</v>
      </c>
      <c r="AB3" s="206" t="s">
        <v>154</v>
      </c>
      <c r="AC3" s="206" t="s">
        <v>155</v>
      </c>
    </row>
    <row r="4" spans="1:29" ht="39.950000000000003" customHeight="1" x14ac:dyDescent="0.25">
      <c r="A4" s="381" t="str">
        <f>+tabella!B6</f>
        <v>UFFICIO LEGALE</v>
      </c>
      <c r="B4" s="189">
        <f>+VLOOKUP(C4,PROCESSI!C:D,2,FALSE)</f>
        <v>19</v>
      </c>
      <c r="C4" s="210" t="s">
        <v>29</v>
      </c>
      <c r="D4" s="211">
        <v>3</v>
      </c>
      <c r="E4" s="211">
        <v>5</v>
      </c>
      <c r="F4" s="211">
        <v>3</v>
      </c>
      <c r="G4" s="211">
        <v>5</v>
      </c>
      <c r="H4" s="211">
        <v>3</v>
      </c>
      <c r="I4" s="211">
        <v>2</v>
      </c>
      <c r="J4" s="203">
        <v>3.5</v>
      </c>
      <c r="K4" s="211">
        <v>2</v>
      </c>
      <c r="L4" s="211">
        <v>1</v>
      </c>
      <c r="M4" s="211">
        <v>1</v>
      </c>
      <c r="N4" s="211">
        <v>1</v>
      </c>
      <c r="O4" s="203">
        <v>1.25</v>
      </c>
      <c r="P4" s="204">
        <v>4.375</v>
      </c>
      <c r="Q4" s="48" t="s">
        <v>225</v>
      </c>
      <c r="R4" s="212" t="s">
        <v>23</v>
      </c>
      <c r="S4" s="212" t="s">
        <v>23</v>
      </c>
      <c r="T4" s="212"/>
      <c r="U4" s="212"/>
      <c r="V4" s="212"/>
      <c r="W4" s="212" t="s">
        <v>23</v>
      </c>
      <c r="X4" s="212"/>
      <c r="Y4" s="212" t="s">
        <v>23</v>
      </c>
      <c r="Z4" s="212"/>
      <c r="AA4" s="35" t="s">
        <v>159</v>
      </c>
      <c r="AB4" s="212" t="s">
        <v>265</v>
      </c>
      <c r="AC4" s="213"/>
    </row>
    <row r="5" spans="1:29" ht="39.950000000000003" customHeight="1" x14ac:dyDescent="0.25">
      <c r="A5" s="381"/>
      <c r="B5" s="189">
        <f>+VLOOKUP(C5,PROCESSI!C:D,2,FALSE)</f>
        <v>21</v>
      </c>
      <c r="C5" s="210" t="s">
        <v>31</v>
      </c>
      <c r="D5" s="211">
        <v>3</v>
      </c>
      <c r="E5" s="211">
        <v>5</v>
      </c>
      <c r="F5" s="211">
        <v>3</v>
      </c>
      <c r="G5" s="211">
        <v>5</v>
      </c>
      <c r="H5" s="211">
        <v>3</v>
      </c>
      <c r="I5" s="211">
        <v>2</v>
      </c>
      <c r="J5" s="203">
        <v>3.5</v>
      </c>
      <c r="K5" s="211">
        <v>2</v>
      </c>
      <c r="L5" s="211">
        <v>1</v>
      </c>
      <c r="M5" s="211">
        <v>1</v>
      </c>
      <c r="N5" s="211">
        <v>1</v>
      </c>
      <c r="O5" s="203">
        <v>1.25</v>
      </c>
      <c r="P5" s="204">
        <v>4.375</v>
      </c>
      <c r="Q5" s="48" t="s">
        <v>225</v>
      </c>
      <c r="R5" s="212" t="s">
        <v>23</v>
      </c>
      <c r="S5" s="212" t="s">
        <v>23</v>
      </c>
      <c r="T5" s="212"/>
      <c r="U5" s="212"/>
      <c r="V5" s="212"/>
      <c r="W5" s="212" t="s">
        <v>23</v>
      </c>
      <c r="X5" s="212"/>
      <c r="Y5" s="212" t="s">
        <v>23</v>
      </c>
      <c r="Z5" s="212"/>
      <c r="AA5" s="35" t="s">
        <v>159</v>
      </c>
      <c r="AB5" s="212" t="s">
        <v>265</v>
      </c>
      <c r="AC5" s="220"/>
    </row>
    <row r="6" spans="1:29" ht="39.950000000000003" customHeight="1" x14ac:dyDescent="0.25">
      <c r="A6" t="str">
        <f>+'AREA 9'!A4</f>
        <v>CSG</v>
      </c>
      <c r="B6" s="189">
        <f>+VLOOKUP(C6,PROCESSI!C:D,2,FALSE)</f>
        <v>39</v>
      </c>
      <c r="C6" s="217" t="s">
        <v>64</v>
      </c>
      <c r="D6" s="218">
        <v>3</v>
      </c>
      <c r="E6" s="218">
        <v>2</v>
      </c>
      <c r="F6" s="218">
        <v>3</v>
      </c>
      <c r="G6" s="218">
        <v>3</v>
      </c>
      <c r="H6" s="218">
        <v>3</v>
      </c>
      <c r="I6" s="218">
        <v>3</v>
      </c>
      <c r="J6" s="215">
        <v>2.8333333333333335</v>
      </c>
      <c r="K6" s="218">
        <v>3</v>
      </c>
      <c r="L6" s="218">
        <v>1</v>
      </c>
      <c r="M6" s="218">
        <v>4</v>
      </c>
      <c r="N6" s="218">
        <v>4</v>
      </c>
      <c r="O6" s="215">
        <v>3</v>
      </c>
      <c r="P6" s="216">
        <v>8.5</v>
      </c>
      <c r="Q6" s="48" t="s">
        <v>225</v>
      </c>
      <c r="R6" s="219" t="s">
        <v>23</v>
      </c>
      <c r="S6" s="219" t="s">
        <v>23</v>
      </c>
      <c r="T6" s="219" t="s">
        <v>23</v>
      </c>
      <c r="U6" s="219"/>
      <c r="V6" s="219"/>
      <c r="W6" s="219" t="s">
        <v>23</v>
      </c>
      <c r="X6" s="219" t="s">
        <v>23</v>
      </c>
      <c r="Y6" s="219" t="s">
        <v>23</v>
      </c>
      <c r="Z6" s="219"/>
      <c r="AA6" s="35" t="s">
        <v>159</v>
      </c>
      <c r="AB6" s="219" t="s">
        <v>335</v>
      </c>
      <c r="AC6" s="10"/>
    </row>
  </sheetData>
  <mergeCells count="10">
    <mergeCell ref="A4:A5"/>
    <mergeCell ref="B1:Q1"/>
    <mergeCell ref="P2:P3"/>
    <mergeCell ref="Q2:Q3"/>
    <mergeCell ref="R2:Y2"/>
    <mergeCell ref="C2:C3"/>
    <mergeCell ref="D2:I2"/>
    <mergeCell ref="J2:J3"/>
    <mergeCell ref="K2:N2"/>
    <mergeCell ref="O2:O3"/>
  </mergeCells>
  <conditionalFormatting sqref="Q4:Q6">
    <cfRule type="containsText" dxfId="2" priority="1" operator="containsText" text="ALTO">
      <formula>NOT(ISERROR(SEARCH("ALTO",Q4)))</formula>
    </cfRule>
    <cfRule type="containsText" dxfId="1" priority="2" operator="containsText" text="MEDIO">
      <formula>NOT(ISERROR(SEARCH("MEDIO",Q4)))</formula>
    </cfRule>
    <cfRule type="containsText" dxfId="0" priority="3" operator="containsText" text="BASSO">
      <formula>NOT(ISERROR(SEARCH("BASSO",Q4)))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668B7-1752-4E59-9C62-8C9643307986}">
  <sheetPr>
    <tabColor rgb="FFFF0000"/>
  </sheetPr>
  <dimension ref="A1:D57"/>
  <sheetViews>
    <sheetView topLeftCell="A44" workbookViewId="0">
      <selection activeCell="D40" sqref="D40:D54"/>
    </sheetView>
  </sheetViews>
  <sheetFormatPr defaultRowHeight="15" x14ac:dyDescent="0.25"/>
  <cols>
    <col min="1" max="1" width="9.140625" style="240"/>
    <col min="2" max="2" width="25.7109375" style="66" bestFit="1" customWidth="1"/>
    <col min="3" max="3" width="14.5703125" style="223" customWidth="1"/>
    <col min="4" max="4" width="119" bestFit="1" customWidth="1"/>
  </cols>
  <sheetData>
    <row r="1" spans="1:4" x14ac:dyDescent="0.25">
      <c r="C1" s="241" t="s">
        <v>382</v>
      </c>
      <c r="D1" s="241" t="s">
        <v>71</v>
      </c>
    </row>
    <row r="2" spans="1:4" ht="30" customHeight="1" x14ac:dyDescent="0.25">
      <c r="A2" s="316" t="s">
        <v>0</v>
      </c>
      <c r="B2" s="317" t="s">
        <v>12</v>
      </c>
      <c r="C2" s="11">
        <v>1</v>
      </c>
      <c r="D2" s="10" t="s">
        <v>44</v>
      </c>
    </row>
    <row r="3" spans="1:4" ht="30" customHeight="1" x14ac:dyDescent="0.25">
      <c r="A3" s="316"/>
      <c r="B3" s="317"/>
      <c r="C3" s="11">
        <v>2</v>
      </c>
      <c r="D3" s="10" t="s">
        <v>45</v>
      </c>
    </row>
    <row r="4" spans="1:4" ht="30" customHeight="1" x14ac:dyDescent="0.25">
      <c r="A4" s="316"/>
      <c r="B4" s="317"/>
      <c r="C4" s="11">
        <v>3</v>
      </c>
      <c r="D4" s="10" t="s">
        <v>47</v>
      </c>
    </row>
    <row r="5" spans="1:4" ht="30" customHeight="1" x14ac:dyDescent="0.25">
      <c r="A5" s="316"/>
      <c r="B5" s="317"/>
      <c r="C5" s="11">
        <v>4</v>
      </c>
      <c r="D5" s="10" t="s">
        <v>46</v>
      </c>
    </row>
    <row r="6" spans="1:4" ht="30" customHeight="1" x14ac:dyDescent="0.25">
      <c r="A6" s="316" t="s">
        <v>1</v>
      </c>
      <c r="B6" s="318" t="s">
        <v>13</v>
      </c>
      <c r="C6" s="11">
        <v>6</v>
      </c>
      <c r="D6" s="10" t="s">
        <v>22</v>
      </c>
    </row>
    <row r="7" spans="1:4" ht="30" customHeight="1" x14ac:dyDescent="0.25">
      <c r="A7" s="316"/>
      <c r="B7" s="318"/>
      <c r="C7" s="11">
        <v>7</v>
      </c>
      <c r="D7" s="10" t="s">
        <v>24</v>
      </c>
    </row>
    <row r="8" spans="1:4" ht="30" customHeight="1" x14ac:dyDescent="0.25">
      <c r="A8" s="316"/>
      <c r="B8" s="318"/>
      <c r="C8" s="11">
        <v>9</v>
      </c>
      <c r="D8" s="10" t="s">
        <v>32</v>
      </c>
    </row>
    <row r="9" spans="1:4" ht="30" customHeight="1" x14ac:dyDescent="0.25">
      <c r="A9" s="316"/>
      <c r="B9" s="318"/>
      <c r="C9" s="11">
        <v>6</v>
      </c>
      <c r="D9" s="10" t="s">
        <v>22</v>
      </c>
    </row>
    <row r="10" spans="1:4" ht="30" customHeight="1" x14ac:dyDescent="0.25">
      <c r="A10" s="316"/>
      <c r="B10" s="318"/>
      <c r="C10" s="11">
        <v>7</v>
      </c>
      <c r="D10" s="10" t="s">
        <v>24</v>
      </c>
    </row>
    <row r="11" spans="1:4" ht="30" customHeight="1" x14ac:dyDescent="0.25">
      <c r="A11" s="316"/>
      <c r="B11" s="318"/>
      <c r="C11" s="11">
        <v>13</v>
      </c>
      <c r="D11" s="10" t="s">
        <v>33</v>
      </c>
    </row>
    <row r="12" spans="1:4" ht="30" customHeight="1" x14ac:dyDescent="0.25">
      <c r="A12" s="316"/>
      <c r="B12" s="318"/>
      <c r="C12" s="11">
        <v>14</v>
      </c>
      <c r="D12" s="10" t="s">
        <v>59</v>
      </c>
    </row>
    <row r="13" spans="1:4" ht="30" customHeight="1" x14ac:dyDescent="0.25">
      <c r="A13" s="316"/>
      <c r="B13" s="318"/>
      <c r="C13" s="11">
        <v>15</v>
      </c>
      <c r="D13" s="10" t="s">
        <v>60</v>
      </c>
    </row>
    <row r="14" spans="1:4" ht="30" customHeight="1" x14ac:dyDescent="0.25">
      <c r="A14" s="316"/>
      <c r="B14" s="318"/>
      <c r="C14" s="11">
        <v>16</v>
      </c>
      <c r="D14" s="10" t="s">
        <v>61</v>
      </c>
    </row>
    <row r="15" spans="1:4" ht="30" customHeight="1" x14ac:dyDescent="0.25">
      <c r="A15" s="316" t="s">
        <v>2</v>
      </c>
      <c r="B15" s="317" t="s">
        <v>14</v>
      </c>
      <c r="C15" s="11">
        <v>18</v>
      </c>
      <c r="D15" s="10" t="s">
        <v>28</v>
      </c>
    </row>
    <row r="16" spans="1:4" ht="30" customHeight="1" x14ac:dyDescent="0.25">
      <c r="A16" s="316"/>
      <c r="B16" s="317"/>
      <c r="C16" s="11">
        <v>22</v>
      </c>
      <c r="D16" s="10" t="s">
        <v>39</v>
      </c>
    </row>
    <row r="17" spans="1:4" ht="30" customHeight="1" x14ac:dyDescent="0.25">
      <c r="A17" s="316"/>
      <c r="B17" s="317"/>
      <c r="C17" s="11">
        <v>23</v>
      </c>
      <c r="D17" s="10" t="s">
        <v>40</v>
      </c>
    </row>
    <row r="18" spans="1:4" ht="30" customHeight="1" x14ac:dyDescent="0.25">
      <c r="A18" s="316"/>
      <c r="B18" s="317"/>
      <c r="C18" s="11">
        <v>24</v>
      </c>
      <c r="D18" s="10" t="s">
        <v>41</v>
      </c>
    </row>
    <row r="19" spans="1:4" ht="30" customHeight="1" x14ac:dyDescent="0.25">
      <c r="A19" s="316" t="s">
        <v>3</v>
      </c>
      <c r="B19" s="317" t="s">
        <v>15</v>
      </c>
      <c r="C19" s="11">
        <v>6</v>
      </c>
      <c r="D19" s="10" t="s">
        <v>22</v>
      </c>
    </row>
    <row r="20" spans="1:4" ht="30" customHeight="1" x14ac:dyDescent="0.25">
      <c r="A20" s="316"/>
      <c r="B20" s="317"/>
      <c r="C20" s="11">
        <v>7</v>
      </c>
      <c r="D20" s="10" t="s">
        <v>24</v>
      </c>
    </row>
    <row r="21" spans="1:4" ht="30" customHeight="1" x14ac:dyDescent="0.25">
      <c r="A21" s="316"/>
      <c r="B21" s="317"/>
      <c r="C21" s="11">
        <v>6</v>
      </c>
      <c r="D21" s="10" t="s">
        <v>22</v>
      </c>
    </row>
    <row r="22" spans="1:4" ht="30" customHeight="1" x14ac:dyDescent="0.25">
      <c r="A22" s="316"/>
      <c r="B22" s="317"/>
      <c r="C22" s="11">
        <v>7</v>
      </c>
      <c r="D22" s="10" t="s">
        <v>24</v>
      </c>
    </row>
    <row r="23" spans="1:4" ht="30" customHeight="1" x14ac:dyDescent="0.25">
      <c r="A23" s="316"/>
      <c r="B23" s="317"/>
      <c r="C23" s="11">
        <v>13</v>
      </c>
      <c r="D23" s="10" t="s">
        <v>33</v>
      </c>
    </row>
    <row r="24" spans="1:4" ht="30" customHeight="1" x14ac:dyDescent="0.25">
      <c r="A24" s="316"/>
      <c r="B24" s="317"/>
      <c r="C24" s="11">
        <v>33</v>
      </c>
      <c r="D24" s="10" t="s">
        <v>51</v>
      </c>
    </row>
    <row r="25" spans="1:4" ht="30" customHeight="1" x14ac:dyDescent="0.25">
      <c r="A25" s="316"/>
      <c r="B25" s="317"/>
      <c r="C25" s="11">
        <v>34</v>
      </c>
      <c r="D25" s="10" t="s">
        <v>52</v>
      </c>
    </row>
    <row r="26" spans="1:4" ht="30" customHeight="1" x14ac:dyDescent="0.25">
      <c r="A26" s="316"/>
      <c r="B26" s="317"/>
      <c r="C26" s="11">
        <v>36</v>
      </c>
      <c r="D26" s="10" t="s">
        <v>54</v>
      </c>
    </row>
    <row r="27" spans="1:4" ht="30" customHeight="1" x14ac:dyDescent="0.25">
      <c r="A27" s="316"/>
      <c r="B27" s="317"/>
      <c r="C27" s="11">
        <v>14</v>
      </c>
      <c r="D27" s="10" t="s">
        <v>59</v>
      </c>
    </row>
    <row r="28" spans="1:4" ht="30" customHeight="1" x14ac:dyDescent="0.25">
      <c r="A28" s="316"/>
      <c r="B28" s="317"/>
      <c r="C28" s="11">
        <v>15</v>
      </c>
      <c r="D28" s="10" t="s">
        <v>60</v>
      </c>
    </row>
    <row r="29" spans="1:4" ht="30" customHeight="1" x14ac:dyDescent="0.25">
      <c r="A29" s="316"/>
      <c r="B29" s="317"/>
      <c r="C29" s="11">
        <v>16</v>
      </c>
      <c r="D29" s="10" t="s">
        <v>61</v>
      </c>
    </row>
    <row r="30" spans="1:4" ht="30" customHeight="1" x14ac:dyDescent="0.25">
      <c r="A30" s="316" t="s">
        <v>4</v>
      </c>
      <c r="B30" s="317" t="s">
        <v>16</v>
      </c>
      <c r="C30" s="11">
        <v>27</v>
      </c>
      <c r="D30" s="10" t="s">
        <v>34</v>
      </c>
    </row>
    <row r="31" spans="1:4" ht="30" customHeight="1" x14ac:dyDescent="0.25">
      <c r="A31" s="316"/>
      <c r="B31" s="317"/>
      <c r="C31" s="11">
        <v>28</v>
      </c>
      <c r="D31" s="10" t="s">
        <v>35</v>
      </c>
    </row>
    <row r="32" spans="1:4" ht="30" customHeight="1" x14ac:dyDescent="0.25">
      <c r="A32" s="316"/>
      <c r="B32" s="317"/>
      <c r="C32" s="11">
        <v>31</v>
      </c>
      <c r="D32" s="10" t="s">
        <v>38</v>
      </c>
    </row>
    <row r="33" spans="1:4" ht="30" customHeight="1" x14ac:dyDescent="0.25">
      <c r="A33" s="316"/>
      <c r="B33" s="317"/>
      <c r="C33" s="11">
        <v>25</v>
      </c>
      <c r="D33" s="10" t="s">
        <v>42</v>
      </c>
    </row>
    <row r="34" spans="1:4" ht="30" customHeight="1" x14ac:dyDescent="0.25">
      <c r="A34" s="316" t="s">
        <v>5</v>
      </c>
      <c r="B34" s="317" t="s">
        <v>17</v>
      </c>
      <c r="C34" s="11">
        <v>43</v>
      </c>
      <c r="D34" s="10" t="s">
        <v>449</v>
      </c>
    </row>
    <row r="35" spans="1:4" ht="30" customHeight="1" x14ac:dyDescent="0.25">
      <c r="A35" s="316"/>
      <c r="B35" s="317"/>
      <c r="C35" s="11">
        <v>44</v>
      </c>
      <c r="D35" s="10" t="s">
        <v>450</v>
      </c>
    </row>
    <row r="36" spans="1:4" ht="30" customHeight="1" x14ac:dyDescent="0.25">
      <c r="A36" s="316"/>
      <c r="B36" s="317"/>
      <c r="C36" s="11">
        <v>45</v>
      </c>
      <c r="D36" s="10" t="s">
        <v>451</v>
      </c>
    </row>
    <row r="37" spans="1:4" ht="30" customHeight="1" x14ac:dyDescent="0.25">
      <c r="A37" s="316"/>
      <c r="B37" s="317"/>
      <c r="C37" s="11">
        <v>46</v>
      </c>
      <c r="D37" s="10" t="s">
        <v>452</v>
      </c>
    </row>
    <row r="38" spans="1:4" ht="30" customHeight="1" x14ac:dyDescent="0.25">
      <c r="A38" s="316"/>
      <c r="B38" s="317"/>
      <c r="C38" s="11">
        <v>47</v>
      </c>
      <c r="D38" s="10" t="s">
        <v>453</v>
      </c>
    </row>
    <row r="39" spans="1:4" ht="30" customHeight="1" x14ac:dyDescent="0.25">
      <c r="A39" s="242" t="s">
        <v>6</v>
      </c>
      <c r="B39" s="239" t="s">
        <v>18</v>
      </c>
      <c r="C39" s="11">
        <v>13</v>
      </c>
      <c r="D39" s="10" t="s">
        <v>33</v>
      </c>
    </row>
    <row r="40" spans="1:4" ht="30" customHeight="1" x14ac:dyDescent="0.25">
      <c r="A40" s="316" t="s">
        <v>7</v>
      </c>
      <c r="B40" s="317" t="s">
        <v>19</v>
      </c>
      <c r="C40" s="11">
        <v>8</v>
      </c>
      <c r="D40" s="10" t="s">
        <v>26</v>
      </c>
    </row>
    <row r="41" spans="1:4" ht="30" customHeight="1" x14ac:dyDescent="0.25">
      <c r="A41" s="316"/>
      <c r="B41" s="317"/>
      <c r="C41" s="11">
        <v>17</v>
      </c>
      <c r="D41" s="10" t="s">
        <v>27</v>
      </c>
    </row>
    <row r="42" spans="1:4" ht="30" customHeight="1" x14ac:dyDescent="0.25">
      <c r="A42" s="316"/>
      <c r="B42" s="317"/>
      <c r="C42" s="11">
        <v>29</v>
      </c>
      <c r="D42" s="10" t="s">
        <v>36</v>
      </c>
    </row>
    <row r="43" spans="1:4" ht="30" customHeight="1" x14ac:dyDescent="0.25">
      <c r="A43" s="316"/>
      <c r="B43" s="317"/>
      <c r="C43" s="11">
        <v>30</v>
      </c>
      <c r="D43" s="10" t="s">
        <v>37</v>
      </c>
    </row>
    <row r="44" spans="1:4" ht="30" customHeight="1" x14ac:dyDescent="0.25">
      <c r="A44" s="316"/>
      <c r="B44" s="317"/>
      <c r="C44" s="11">
        <v>26</v>
      </c>
      <c r="D44" s="10" t="s">
        <v>43</v>
      </c>
    </row>
    <row r="45" spans="1:4" ht="30" customHeight="1" x14ac:dyDescent="0.25">
      <c r="A45" s="316"/>
      <c r="B45" s="317"/>
      <c r="C45" s="11">
        <v>16</v>
      </c>
      <c r="D45" s="10" t="s">
        <v>61</v>
      </c>
    </row>
    <row r="46" spans="1:4" ht="30" customHeight="1" x14ac:dyDescent="0.25">
      <c r="A46" s="316"/>
      <c r="B46" s="317"/>
      <c r="C46" s="11">
        <v>37</v>
      </c>
      <c r="D46" s="10" t="s">
        <v>62</v>
      </c>
    </row>
    <row r="47" spans="1:4" ht="30" customHeight="1" x14ac:dyDescent="0.25">
      <c r="A47" s="316"/>
      <c r="B47" s="317"/>
      <c r="C47" s="11">
        <v>38</v>
      </c>
      <c r="D47" s="10" t="s">
        <v>63</v>
      </c>
    </row>
    <row r="48" spans="1:4" ht="30" customHeight="1" x14ac:dyDescent="0.25">
      <c r="A48" s="316"/>
      <c r="B48" s="317"/>
      <c r="C48" s="11">
        <v>39</v>
      </c>
      <c r="D48" s="10" t="s">
        <v>64</v>
      </c>
    </row>
    <row r="49" spans="1:4" ht="30" customHeight="1" x14ac:dyDescent="0.25">
      <c r="A49" s="316"/>
      <c r="B49" s="317"/>
      <c r="C49" s="11">
        <v>40</v>
      </c>
      <c r="D49" s="10" t="s">
        <v>66</v>
      </c>
    </row>
    <row r="50" spans="1:4" ht="30" customHeight="1" x14ac:dyDescent="0.25">
      <c r="A50" s="316"/>
      <c r="B50" s="317"/>
      <c r="C50" s="11">
        <v>41</v>
      </c>
      <c r="D50" s="10" t="s">
        <v>67</v>
      </c>
    </row>
    <row r="51" spans="1:4" ht="30" customHeight="1" x14ac:dyDescent="0.25">
      <c r="A51" s="316"/>
      <c r="B51" s="317"/>
      <c r="C51" s="11">
        <v>42</v>
      </c>
      <c r="D51" s="10" t="s">
        <v>68</v>
      </c>
    </row>
    <row r="52" spans="1:4" ht="30" customHeight="1" x14ac:dyDescent="0.25">
      <c r="A52" s="316"/>
      <c r="B52" s="317"/>
      <c r="C52" s="11">
        <v>22</v>
      </c>
      <c r="D52" s="10" t="s">
        <v>39</v>
      </c>
    </row>
    <row r="53" spans="1:4" ht="30" customHeight="1" x14ac:dyDescent="0.25">
      <c r="A53" s="316"/>
      <c r="B53" s="317"/>
      <c r="C53" s="11">
        <v>23</v>
      </c>
      <c r="D53" s="10" t="s">
        <v>40</v>
      </c>
    </row>
    <row r="54" spans="1:4" ht="30" customHeight="1" x14ac:dyDescent="0.25">
      <c r="A54" s="316"/>
      <c r="B54" s="317"/>
      <c r="C54" s="11">
        <v>5</v>
      </c>
      <c r="D54" s="10" t="s">
        <v>48</v>
      </c>
    </row>
    <row r="55" spans="1:4" ht="30" customHeight="1" x14ac:dyDescent="0.25">
      <c r="A55" s="242" t="s">
        <v>8</v>
      </c>
      <c r="B55" s="239" t="s">
        <v>20</v>
      </c>
      <c r="C55" s="11">
        <v>39</v>
      </c>
      <c r="D55" s="10" t="s">
        <v>64</v>
      </c>
    </row>
    <row r="56" spans="1:4" ht="30" customHeight="1" x14ac:dyDescent="0.25">
      <c r="A56" s="316" t="s">
        <v>9</v>
      </c>
      <c r="B56" s="319" t="s">
        <v>21</v>
      </c>
      <c r="C56" s="11">
        <v>19</v>
      </c>
      <c r="D56" s="10" t="s">
        <v>29</v>
      </c>
    </row>
    <row r="57" spans="1:4" ht="30" customHeight="1" x14ac:dyDescent="0.25">
      <c r="A57" s="316"/>
      <c r="B57" s="319"/>
      <c r="C57" s="11">
        <v>21</v>
      </c>
      <c r="D57" s="10" t="s">
        <v>31</v>
      </c>
    </row>
  </sheetData>
  <mergeCells count="16">
    <mergeCell ref="A40:A54"/>
    <mergeCell ref="B40:B54"/>
    <mergeCell ref="B56:B57"/>
    <mergeCell ref="A56:A57"/>
    <mergeCell ref="A19:A29"/>
    <mergeCell ref="B19:B29"/>
    <mergeCell ref="A30:A33"/>
    <mergeCell ref="B30:B33"/>
    <mergeCell ref="A34:A38"/>
    <mergeCell ref="B34:B38"/>
    <mergeCell ref="A2:A5"/>
    <mergeCell ref="B2:B5"/>
    <mergeCell ref="A6:A14"/>
    <mergeCell ref="B6:B14"/>
    <mergeCell ref="A15:A18"/>
    <mergeCell ref="B15:B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38A9B-84F0-4A5D-BF28-2A3F70749397}">
  <sheetPr>
    <tabColor rgb="FFFF0000"/>
  </sheetPr>
  <dimension ref="A1:CV48"/>
  <sheetViews>
    <sheetView zoomScale="95" zoomScaleNormal="95" workbookViewId="0">
      <selection activeCell="B2" sqref="B2:B6"/>
    </sheetView>
  </sheetViews>
  <sheetFormatPr defaultRowHeight="15" x14ac:dyDescent="0.25"/>
  <cols>
    <col min="1" max="1" width="38.42578125" bestFit="1" customWidth="1"/>
    <col min="2" max="2" width="38.42578125" customWidth="1"/>
    <col min="3" max="3" width="5.28515625" bestFit="1" customWidth="1"/>
    <col min="4" max="4" width="39.140625" customWidth="1"/>
    <col min="5" max="5" width="5.28515625" hidden="1" customWidth="1"/>
    <col min="6" max="6" width="30" style="247" bestFit="1" customWidth="1"/>
    <col min="7" max="7" width="44.42578125" style="183" customWidth="1"/>
    <col min="8" max="8" width="30.7109375" style="245" customWidth="1"/>
    <col min="9" max="9" width="38.28515625" style="246" customWidth="1"/>
    <col min="10" max="10" width="42.7109375" style="245" customWidth="1"/>
    <col min="11" max="11" width="42" style="246" customWidth="1"/>
    <col min="12" max="12" width="30.7109375" style="245" customWidth="1"/>
    <col min="13" max="13" width="30.7109375" style="246" customWidth="1"/>
    <col min="14" max="14" width="30.7109375" style="247" bestFit="1" customWidth="1"/>
    <col min="15" max="100" width="9.140625" style="233"/>
  </cols>
  <sheetData>
    <row r="1" spans="1:14" ht="58.5" customHeight="1" x14ac:dyDescent="0.25">
      <c r="B1" s="14" t="s">
        <v>484</v>
      </c>
      <c r="C1" s="13" t="s">
        <v>198</v>
      </c>
      <c r="D1" s="14" t="s">
        <v>71</v>
      </c>
      <c r="E1" s="13" t="s">
        <v>198</v>
      </c>
      <c r="F1" s="252" t="s">
        <v>384</v>
      </c>
      <c r="G1" s="253" t="s">
        <v>72</v>
      </c>
      <c r="H1" s="254" t="s">
        <v>73</v>
      </c>
      <c r="I1" s="253" t="s">
        <v>74</v>
      </c>
      <c r="J1" s="254" t="s">
        <v>75</v>
      </c>
      <c r="K1" s="253" t="s">
        <v>76</v>
      </c>
      <c r="L1" s="254" t="s">
        <v>77</v>
      </c>
      <c r="M1" s="253" t="s">
        <v>78</v>
      </c>
      <c r="N1" s="250" t="s">
        <v>385</v>
      </c>
    </row>
    <row r="2" spans="1:14" ht="39.950000000000003" customHeight="1" x14ac:dyDescent="0.25">
      <c r="A2" s="321" t="s">
        <v>58</v>
      </c>
      <c r="B2" s="384"/>
      <c r="C2" s="17">
        <v>1</v>
      </c>
      <c r="D2" s="15" t="s">
        <v>44</v>
      </c>
      <c r="E2" s="17">
        <f>+C2</f>
        <v>1</v>
      </c>
      <c r="F2" s="249" t="s">
        <v>386</v>
      </c>
      <c r="G2" s="179" t="s">
        <v>79</v>
      </c>
      <c r="H2" s="243" t="s">
        <v>81</v>
      </c>
      <c r="I2" s="179" t="s">
        <v>83</v>
      </c>
      <c r="J2" s="243" t="s">
        <v>85</v>
      </c>
      <c r="K2" s="179" t="s">
        <v>87</v>
      </c>
      <c r="L2" s="243" t="s">
        <v>89</v>
      </c>
      <c r="M2" s="179" t="s">
        <v>91</v>
      </c>
      <c r="N2" s="251" t="s">
        <v>392</v>
      </c>
    </row>
    <row r="3" spans="1:14" ht="39.950000000000003" customHeight="1" x14ac:dyDescent="0.25">
      <c r="A3" s="321"/>
      <c r="B3" s="385"/>
      <c r="C3" s="17">
        <v>2</v>
      </c>
      <c r="D3" s="15" t="s">
        <v>45</v>
      </c>
      <c r="E3" s="17">
        <f t="shared" ref="E3:E43" si="0">+C3</f>
        <v>2</v>
      </c>
      <c r="F3" s="249" t="s">
        <v>386</v>
      </c>
      <c r="G3" s="179" t="s">
        <v>93</v>
      </c>
      <c r="H3" s="243" t="s">
        <v>81</v>
      </c>
      <c r="I3" s="179" t="s">
        <v>83</v>
      </c>
      <c r="J3" s="243" t="s">
        <v>85</v>
      </c>
      <c r="K3" s="179" t="s">
        <v>87</v>
      </c>
      <c r="L3" s="243" t="s">
        <v>89</v>
      </c>
      <c r="M3" s="179" t="s">
        <v>94</v>
      </c>
      <c r="N3" s="251" t="s">
        <v>393</v>
      </c>
    </row>
    <row r="4" spans="1:14" ht="39.950000000000003" customHeight="1" x14ac:dyDescent="0.25">
      <c r="A4" s="321"/>
      <c r="B4" s="385"/>
      <c r="C4" s="17">
        <v>3</v>
      </c>
      <c r="D4" s="15" t="s">
        <v>47</v>
      </c>
      <c r="E4" s="17">
        <f t="shared" si="0"/>
        <v>3</v>
      </c>
      <c r="F4" s="249" t="s">
        <v>387</v>
      </c>
      <c r="G4" s="179" t="s">
        <v>95</v>
      </c>
      <c r="H4" s="243" t="s">
        <v>97</v>
      </c>
      <c r="I4" s="179" t="s">
        <v>98</v>
      </c>
      <c r="J4" s="243" t="s">
        <v>100</v>
      </c>
      <c r="K4" s="179" t="s">
        <v>102</v>
      </c>
      <c r="L4" s="243" t="s">
        <v>104</v>
      </c>
      <c r="M4" s="179"/>
      <c r="N4" s="251" t="s">
        <v>394</v>
      </c>
    </row>
    <row r="5" spans="1:14" ht="39.950000000000003" customHeight="1" x14ac:dyDescent="0.25">
      <c r="A5" s="321"/>
      <c r="B5" s="385"/>
      <c r="C5" s="17">
        <v>4</v>
      </c>
      <c r="D5" s="15" t="s">
        <v>46</v>
      </c>
      <c r="E5" s="17">
        <f t="shared" si="0"/>
        <v>4</v>
      </c>
      <c r="F5" s="249" t="s">
        <v>386</v>
      </c>
      <c r="G5" s="179" t="s">
        <v>106</v>
      </c>
      <c r="H5" s="243" t="s">
        <v>108</v>
      </c>
      <c r="I5" s="179" t="s">
        <v>110</v>
      </c>
      <c r="J5" s="243" t="s">
        <v>112</v>
      </c>
      <c r="K5" s="179" t="s">
        <v>114</v>
      </c>
      <c r="L5" s="243" t="s">
        <v>104</v>
      </c>
      <c r="M5" s="179"/>
      <c r="N5" s="251" t="s">
        <v>395</v>
      </c>
    </row>
    <row r="6" spans="1:14" ht="39.950000000000003" customHeight="1" x14ac:dyDescent="0.25">
      <c r="A6" s="321"/>
      <c r="B6" s="385"/>
      <c r="C6" s="17">
        <v>5</v>
      </c>
      <c r="D6" s="16" t="s">
        <v>48</v>
      </c>
      <c r="E6" s="17">
        <f t="shared" si="0"/>
        <v>5</v>
      </c>
      <c r="F6" s="249" t="s">
        <v>386</v>
      </c>
      <c r="G6" s="179" t="s">
        <v>116</v>
      </c>
      <c r="H6" s="243" t="s">
        <v>118</v>
      </c>
      <c r="I6" s="179" t="s">
        <v>120</v>
      </c>
      <c r="J6" s="243" t="s">
        <v>122</v>
      </c>
      <c r="K6" s="179" t="s">
        <v>124</v>
      </c>
      <c r="L6" s="243"/>
      <c r="M6" s="179"/>
      <c r="N6" s="251" t="s">
        <v>396</v>
      </c>
    </row>
    <row r="7" spans="1:14" ht="39.950000000000003" customHeight="1" x14ac:dyDescent="0.25">
      <c r="A7" s="320" t="str">
        <f>+tabella!B3</f>
        <v>UFFICIO TECNICO</v>
      </c>
      <c r="B7" s="386"/>
      <c r="C7" s="17">
        <v>6</v>
      </c>
      <c r="D7" s="15" t="s">
        <v>22</v>
      </c>
      <c r="E7" s="17">
        <f t="shared" si="0"/>
        <v>6</v>
      </c>
      <c r="F7" s="249" t="s">
        <v>388</v>
      </c>
      <c r="G7" s="179" t="s">
        <v>162</v>
      </c>
      <c r="H7" s="243" t="s">
        <v>164</v>
      </c>
      <c r="I7" s="179" t="s">
        <v>166</v>
      </c>
      <c r="J7" s="243" t="s">
        <v>168</v>
      </c>
      <c r="K7" s="179" t="s">
        <v>170</v>
      </c>
      <c r="L7" s="243" t="s">
        <v>172</v>
      </c>
      <c r="M7" s="179" t="s">
        <v>174</v>
      </c>
      <c r="N7" s="251" t="s">
        <v>398</v>
      </c>
    </row>
    <row r="8" spans="1:14" ht="39.950000000000003" customHeight="1" x14ac:dyDescent="0.25">
      <c r="A8" s="320"/>
      <c r="B8" s="386"/>
      <c r="C8" s="17">
        <v>7</v>
      </c>
      <c r="D8" s="15" t="s">
        <v>24</v>
      </c>
      <c r="E8" s="17">
        <f t="shared" si="0"/>
        <v>7</v>
      </c>
      <c r="F8" s="249" t="s">
        <v>387</v>
      </c>
      <c r="G8" s="179" t="s">
        <v>176</v>
      </c>
      <c r="H8" s="243" t="s">
        <v>178</v>
      </c>
      <c r="I8" s="179" t="s">
        <v>180</v>
      </c>
      <c r="J8" s="243" t="s">
        <v>182</v>
      </c>
      <c r="K8" s="179" t="s">
        <v>184</v>
      </c>
      <c r="L8" s="243" t="s">
        <v>186</v>
      </c>
      <c r="M8" s="179" t="s">
        <v>188</v>
      </c>
      <c r="N8" s="251" t="s">
        <v>398</v>
      </c>
    </row>
    <row r="9" spans="1:14" ht="39.950000000000003" customHeight="1" x14ac:dyDescent="0.25">
      <c r="A9" s="320"/>
      <c r="B9" s="386"/>
      <c r="C9" s="17">
        <v>8</v>
      </c>
      <c r="D9" s="16" t="s">
        <v>26</v>
      </c>
      <c r="E9" s="17">
        <f t="shared" si="0"/>
        <v>8</v>
      </c>
      <c r="F9" s="249" t="s">
        <v>387</v>
      </c>
      <c r="G9" s="179" t="s">
        <v>189</v>
      </c>
      <c r="H9" s="243" t="s">
        <v>191</v>
      </c>
      <c r="I9" s="179" t="s">
        <v>193</v>
      </c>
      <c r="J9" s="243" t="s">
        <v>195</v>
      </c>
      <c r="K9" s="179" t="s">
        <v>197</v>
      </c>
      <c r="L9" s="243"/>
      <c r="M9" s="179"/>
      <c r="N9" s="251" t="s">
        <v>397</v>
      </c>
    </row>
    <row r="10" spans="1:14" ht="39.950000000000003" customHeight="1" x14ac:dyDescent="0.25">
      <c r="A10" t="str">
        <f>+tabella!B11</f>
        <v xml:space="preserve"> SETTORE ELETTROMECCANICO</v>
      </c>
      <c r="B10" s="387"/>
      <c r="C10" s="17">
        <v>9</v>
      </c>
      <c r="D10" s="16" t="s">
        <v>32</v>
      </c>
      <c r="E10" s="17">
        <f t="shared" si="0"/>
        <v>9</v>
      </c>
      <c r="F10" s="249" t="s">
        <v>387</v>
      </c>
      <c r="G10" s="179" t="s">
        <v>200</v>
      </c>
      <c r="H10" s="243" t="s">
        <v>202</v>
      </c>
      <c r="I10" s="179" t="s">
        <v>204</v>
      </c>
      <c r="J10" s="243" t="s">
        <v>206</v>
      </c>
      <c r="K10" s="179" t="s">
        <v>208</v>
      </c>
      <c r="L10" s="243" t="s">
        <v>210</v>
      </c>
      <c r="M10" s="179" t="s">
        <v>212</v>
      </c>
      <c r="N10" s="251" t="s">
        <v>398</v>
      </c>
    </row>
    <row r="11" spans="1:14" ht="39.950000000000003" customHeight="1" x14ac:dyDescent="0.25">
      <c r="A11" s="320" t="str">
        <f>+tabella!B12</f>
        <v>LAVORI - SERVIZI - FORNITURE</v>
      </c>
      <c r="B11" s="386"/>
      <c r="C11" s="17">
        <v>10</v>
      </c>
      <c r="D11" s="170" t="s">
        <v>22</v>
      </c>
      <c r="E11" s="17">
        <f t="shared" si="0"/>
        <v>10</v>
      </c>
      <c r="F11" s="249" t="s">
        <v>388</v>
      </c>
      <c r="G11" s="181" t="s">
        <v>162</v>
      </c>
      <c r="H11" s="244" t="s">
        <v>164</v>
      </c>
      <c r="I11" s="181" t="s">
        <v>166</v>
      </c>
      <c r="J11" s="244" t="s">
        <v>168</v>
      </c>
      <c r="K11" s="181" t="s">
        <v>170</v>
      </c>
      <c r="L11" s="244" t="s">
        <v>172</v>
      </c>
      <c r="M11" s="181" t="s">
        <v>174</v>
      </c>
      <c r="N11" s="251" t="s">
        <v>398</v>
      </c>
    </row>
    <row r="12" spans="1:14" ht="39.950000000000003" customHeight="1" x14ac:dyDescent="0.25">
      <c r="A12" s="320"/>
      <c r="B12" s="386"/>
      <c r="C12" s="17">
        <v>11</v>
      </c>
      <c r="D12" s="170" t="s">
        <v>24</v>
      </c>
      <c r="E12" s="17">
        <f t="shared" si="0"/>
        <v>11</v>
      </c>
      <c r="F12" s="249" t="s">
        <v>387</v>
      </c>
      <c r="G12" s="181" t="s">
        <v>176</v>
      </c>
      <c r="H12" s="244" t="s">
        <v>178</v>
      </c>
      <c r="I12" s="181" t="s">
        <v>180</v>
      </c>
      <c r="J12" s="244" t="s">
        <v>182</v>
      </c>
      <c r="K12" s="181" t="s">
        <v>184</v>
      </c>
      <c r="L12" s="244" t="s">
        <v>186</v>
      </c>
      <c r="M12" s="181" t="s">
        <v>188</v>
      </c>
      <c r="N12" s="251" t="s">
        <v>398</v>
      </c>
    </row>
    <row r="13" spans="1:14" ht="39.950000000000003" customHeight="1" x14ac:dyDescent="0.25">
      <c r="A13" s="320"/>
      <c r="B13" s="386"/>
      <c r="C13" s="17">
        <v>12</v>
      </c>
      <c r="D13" s="170" t="s">
        <v>376</v>
      </c>
      <c r="E13" s="17">
        <f t="shared" si="0"/>
        <v>12</v>
      </c>
      <c r="F13" s="249" t="s">
        <v>387</v>
      </c>
      <c r="G13" s="181" t="s">
        <v>483</v>
      </c>
      <c r="H13" s="244" t="s">
        <v>378</v>
      </c>
      <c r="I13" s="181" t="s">
        <v>379</v>
      </c>
      <c r="J13" s="244"/>
      <c r="K13" s="181"/>
      <c r="L13" s="244"/>
      <c r="M13" s="181"/>
      <c r="N13" s="251" t="s">
        <v>399</v>
      </c>
    </row>
    <row r="14" spans="1:14" ht="39.950000000000003" customHeight="1" x14ac:dyDescent="0.25">
      <c r="A14" s="320"/>
      <c r="B14" s="386"/>
      <c r="C14" s="17">
        <v>13</v>
      </c>
      <c r="D14" s="171" t="s">
        <v>33</v>
      </c>
      <c r="E14" s="17">
        <f t="shared" si="0"/>
        <v>13</v>
      </c>
      <c r="F14" s="249" t="s">
        <v>387</v>
      </c>
      <c r="G14" s="181" t="s">
        <v>215</v>
      </c>
      <c r="H14" s="244" t="s">
        <v>217</v>
      </c>
      <c r="I14" s="181" t="s">
        <v>219</v>
      </c>
      <c r="J14" s="244" t="s">
        <v>221</v>
      </c>
      <c r="K14" s="181" t="s">
        <v>223</v>
      </c>
      <c r="L14" s="244"/>
      <c r="M14" s="181"/>
      <c r="N14" s="251" t="s">
        <v>400</v>
      </c>
    </row>
    <row r="15" spans="1:14" ht="39.950000000000003" customHeight="1" x14ac:dyDescent="0.25">
      <c r="A15" s="320" t="str">
        <f>+tabella!B35</f>
        <v>UFFICIO QUALITA' TECNICA</v>
      </c>
      <c r="B15" s="386"/>
      <c r="C15" s="17">
        <v>14</v>
      </c>
      <c r="D15" s="170" t="s">
        <v>59</v>
      </c>
      <c r="E15" s="17">
        <f t="shared" si="0"/>
        <v>14</v>
      </c>
      <c r="F15" s="249" t="s">
        <v>387</v>
      </c>
      <c r="G15" s="181" t="s">
        <v>226</v>
      </c>
      <c r="H15" s="244" t="s">
        <v>228</v>
      </c>
      <c r="I15" s="181"/>
      <c r="J15" s="244"/>
      <c r="K15" s="181"/>
      <c r="L15" s="244"/>
      <c r="M15" s="181"/>
      <c r="N15" s="251" t="s">
        <v>402</v>
      </c>
    </row>
    <row r="16" spans="1:14" ht="39.950000000000003" customHeight="1" x14ac:dyDescent="0.25">
      <c r="A16" s="320"/>
      <c r="B16" s="386"/>
      <c r="C16" s="17">
        <v>15</v>
      </c>
      <c r="D16" s="170" t="s">
        <v>60</v>
      </c>
      <c r="E16" s="17">
        <f t="shared" si="0"/>
        <v>15</v>
      </c>
      <c r="F16" s="249" t="s">
        <v>389</v>
      </c>
      <c r="G16" s="181" t="s">
        <v>230</v>
      </c>
      <c r="H16" s="244"/>
      <c r="I16" s="181"/>
      <c r="J16" s="244"/>
      <c r="K16" s="181"/>
      <c r="L16" s="244"/>
      <c r="M16" s="181"/>
      <c r="N16" s="251" t="s">
        <v>401</v>
      </c>
    </row>
    <row r="17" spans="1:100" ht="39.950000000000003" customHeight="1" x14ac:dyDescent="0.25">
      <c r="A17" s="320"/>
      <c r="B17" s="386"/>
      <c r="C17" s="17">
        <v>16</v>
      </c>
      <c r="D17" s="170" t="s">
        <v>61</v>
      </c>
      <c r="E17" s="17">
        <f t="shared" si="0"/>
        <v>16</v>
      </c>
      <c r="F17" s="249" t="s">
        <v>387</v>
      </c>
      <c r="G17" s="181" t="s">
        <v>232</v>
      </c>
      <c r="H17" s="244"/>
      <c r="I17" s="181"/>
      <c r="J17" s="244"/>
      <c r="K17" s="181"/>
      <c r="L17" s="244"/>
      <c r="M17" s="181"/>
      <c r="N17" s="251" t="s">
        <v>403</v>
      </c>
    </row>
    <row r="18" spans="1:100" ht="39.950000000000003" customHeight="1" x14ac:dyDescent="0.25">
      <c r="A18" s="321" t="str">
        <f>+tabella!B6</f>
        <v>UFFICIO LEGALE</v>
      </c>
      <c r="B18" s="385"/>
      <c r="C18" s="17">
        <v>17</v>
      </c>
      <c r="D18" s="170" t="s">
        <v>27</v>
      </c>
      <c r="E18" s="17">
        <f t="shared" si="0"/>
        <v>17</v>
      </c>
      <c r="F18" s="249" t="s">
        <v>387</v>
      </c>
      <c r="G18" s="181" t="s">
        <v>235</v>
      </c>
      <c r="H18" s="244" t="s">
        <v>236</v>
      </c>
      <c r="I18" s="181" t="s">
        <v>238</v>
      </c>
      <c r="J18" s="244" t="s">
        <v>239</v>
      </c>
      <c r="K18" s="181" t="s">
        <v>240</v>
      </c>
      <c r="L18" s="244"/>
      <c r="M18" s="181"/>
      <c r="N18" s="251" t="s">
        <v>404</v>
      </c>
    </row>
    <row r="19" spans="1:100" ht="39.950000000000003" customHeight="1" x14ac:dyDescent="0.25">
      <c r="A19" s="321"/>
      <c r="B19" s="385"/>
      <c r="C19" s="17">
        <v>18</v>
      </c>
      <c r="D19" s="170" t="s">
        <v>28</v>
      </c>
      <c r="E19" s="17">
        <f t="shared" si="0"/>
        <v>18</v>
      </c>
      <c r="F19" s="249" t="s">
        <v>390</v>
      </c>
      <c r="G19" s="181" t="s">
        <v>241</v>
      </c>
      <c r="H19" s="244" t="s">
        <v>242</v>
      </c>
      <c r="I19" s="181" t="s">
        <v>243</v>
      </c>
      <c r="J19" s="244" t="s">
        <v>244</v>
      </c>
      <c r="K19" s="181" t="s">
        <v>245</v>
      </c>
      <c r="L19" s="244"/>
      <c r="M19" s="181"/>
      <c r="N19" s="251" t="s">
        <v>405</v>
      </c>
    </row>
    <row r="20" spans="1:100" ht="39.950000000000003" customHeight="1" x14ac:dyDescent="0.25">
      <c r="A20" s="321"/>
      <c r="B20" s="385"/>
      <c r="C20" s="17">
        <v>19</v>
      </c>
      <c r="D20" s="170" t="s">
        <v>29</v>
      </c>
      <c r="E20" s="17">
        <f t="shared" si="0"/>
        <v>19</v>
      </c>
      <c r="F20" s="249" t="s">
        <v>386</v>
      </c>
      <c r="G20" s="181" t="s">
        <v>246</v>
      </c>
      <c r="H20" s="244" t="s">
        <v>247</v>
      </c>
      <c r="I20" s="181" t="s">
        <v>248</v>
      </c>
      <c r="J20" s="244" t="s">
        <v>249</v>
      </c>
      <c r="K20" s="181" t="s">
        <v>250</v>
      </c>
      <c r="L20" s="244"/>
      <c r="M20" s="181"/>
      <c r="N20" s="251" t="s">
        <v>406</v>
      </c>
    </row>
    <row r="21" spans="1:100" ht="39.950000000000003" customHeight="1" x14ac:dyDescent="0.25">
      <c r="A21" s="321"/>
      <c r="B21" s="385"/>
      <c r="C21" s="17">
        <v>20</v>
      </c>
      <c r="D21" s="170" t="s">
        <v>30</v>
      </c>
      <c r="E21" s="17">
        <f t="shared" si="0"/>
        <v>20</v>
      </c>
      <c r="F21" s="249" t="s">
        <v>386</v>
      </c>
      <c r="G21" s="181" t="s">
        <v>252</v>
      </c>
      <c r="H21" s="244" t="s">
        <v>253</v>
      </c>
      <c r="I21" s="181" t="s">
        <v>248</v>
      </c>
      <c r="J21" s="244" t="s">
        <v>254</v>
      </c>
      <c r="K21" s="181" t="s">
        <v>255</v>
      </c>
      <c r="L21" s="244"/>
      <c r="M21" s="181"/>
      <c r="N21" s="251" t="s">
        <v>406</v>
      </c>
    </row>
    <row r="22" spans="1:100" ht="39.950000000000003" customHeight="1" x14ac:dyDescent="0.25">
      <c r="A22" s="321"/>
      <c r="B22" s="385"/>
      <c r="C22" s="17">
        <v>21</v>
      </c>
      <c r="D22" s="171" t="s">
        <v>31</v>
      </c>
      <c r="E22" s="17">
        <f t="shared" si="0"/>
        <v>21</v>
      </c>
      <c r="F22" s="249" t="s">
        <v>386</v>
      </c>
      <c r="G22" s="181" t="s">
        <v>257</v>
      </c>
      <c r="H22" s="244" t="s">
        <v>259</v>
      </c>
      <c r="I22" s="181" t="s">
        <v>261</v>
      </c>
      <c r="J22" s="244" t="s">
        <v>263</v>
      </c>
      <c r="K22" s="181"/>
      <c r="L22" s="244"/>
      <c r="M22" s="181"/>
      <c r="N22" s="251" t="s">
        <v>407</v>
      </c>
    </row>
    <row r="23" spans="1:100" s="228" customFormat="1" ht="39.950000000000003" customHeight="1" x14ac:dyDescent="0.25">
      <c r="A23" s="321" t="str">
        <f>+tabella!B25</f>
        <v>UFFICIO CONTRATTI</v>
      </c>
      <c r="B23" s="385"/>
      <c r="C23" s="17">
        <v>22</v>
      </c>
      <c r="D23" s="171" t="s">
        <v>39</v>
      </c>
      <c r="E23" s="17">
        <f t="shared" si="0"/>
        <v>22</v>
      </c>
      <c r="F23" s="249" t="s">
        <v>391</v>
      </c>
      <c r="G23" s="181" t="s">
        <v>266</v>
      </c>
      <c r="H23" s="244" t="s">
        <v>191</v>
      </c>
      <c r="I23" s="181" t="s">
        <v>267</v>
      </c>
      <c r="J23" s="244"/>
      <c r="K23" s="181"/>
      <c r="L23" s="244"/>
      <c r="M23" s="181"/>
      <c r="N23" s="251" t="s">
        <v>407</v>
      </c>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233"/>
      <c r="BE23" s="233"/>
      <c r="BF23" s="233"/>
      <c r="BG23" s="233"/>
      <c r="BH23" s="233"/>
      <c r="BI23" s="233"/>
      <c r="BJ23" s="233"/>
      <c r="BK23" s="233"/>
      <c r="BL23" s="233"/>
      <c r="BM23" s="233"/>
      <c r="BN23" s="233"/>
      <c r="BO23" s="233"/>
      <c r="BP23" s="233"/>
      <c r="BQ23" s="233"/>
      <c r="BR23" s="233"/>
      <c r="BS23" s="233"/>
      <c r="BT23" s="233"/>
      <c r="BU23" s="233"/>
      <c r="BV23" s="233"/>
      <c r="BW23" s="233"/>
      <c r="BX23" s="233"/>
      <c r="BY23" s="233"/>
      <c r="BZ23" s="233"/>
      <c r="CA23" s="233"/>
      <c r="CB23" s="233"/>
      <c r="CC23" s="233"/>
      <c r="CD23" s="233"/>
      <c r="CE23" s="233"/>
      <c r="CF23" s="233"/>
      <c r="CG23" s="233"/>
      <c r="CH23" s="233"/>
      <c r="CI23" s="233"/>
      <c r="CJ23" s="233"/>
      <c r="CK23" s="233"/>
      <c r="CL23" s="233"/>
      <c r="CM23" s="233"/>
      <c r="CN23" s="233"/>
      <c r="CO23" s="233"/>
      <c r="CP23" s="233"/>
      <c r="CQ23" s="233"/>
      <c r="CR23" s="233"/>
      <c r="CS23" s="233"/>
      <c r="CT23" s="233"/>
      <c r="CU23" s="233"/>
      <c r="CV23" s="233"/>
    </row>
    <row r="24" spans="1:100" s="228" customFormat="1" ht="39.950000000000003" customHeight="1" x14ac:dyDescent="0.25">
      <c r="A24" s="321"/>
      <c r="B24" s="385"/>
      <c r="C24" s="17">
        <v>23</v>
      </c>
      <c r="D24" s="171" t="s">
        <v>40</v>
      </c>
      <c r="E24" s="17">
        <f t="shared" si="0"/>
        <v>23</v>
      </c>
      <c r="F24" s="249" t="s">
        <v>391</v>
      </c>
      <c r="G24" s="181" t="s">
        <v>266</v>
      </c>
      <c r="H24" s="244" t="s">
        <v>191</v>
      </c>
      <c r="I24" s="181" t="s">
        <v>267</v>
      </c>
      <c r="J24" s="244"/>
      <c r="K24" s="181"/>
      <c r="L24" s="244"/>
      <c r="M24" s="181"/>
      <c r="N24" s="251" t="s">
        <v>407</v>
      </c>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c r="BM24" s="233"/>
      <c r="BN24" s="233"/>
      <c r="BO24" s="233"/>
      <c r="BP24" s="233"/>
      <c r="BQ24" s="233"/>
      <c r="BR24" s="233"/>
      <c r="BS24" s="233"/>
      <c r="BT24" s="233"/>
      <c r="BU24" s="233"/>
      <c r="BV24" s="233"/>
      <c r="BW24" s="233"/>
      <c r="BX24" s="233"/>
      <c r="BY24" s="233"/>
      <c r="BZ24" s="233"/>
      <c r="CA24" s="233"/>
      <c r="CB24" s="233"/>
      <c r="CC24" s="233"/>
      <c r="CD24" s="233"/>
      <c r="CE24" s="233"/>
      <c r="CF24" s="233"/>
      <c r="CG24" s="233"/>
      <c r="CH24" s="233"/>
      <c r="CI24" s="233"/>
      <c r="CJ24" s="233"/>
      <c r="CK24" s="233"/>
      <c r="CL24" s="233"/>
      <c r="CM24" s="233"/>
      <c r="CN24" s="233"/>
      <c r="CO24" s="233"/>
      <c r="CP24" s="233"/>
      <c r="CQ24" s="233"/>
      <c r="CR24" s="233"/>
      <c r="CS24" s="233"/>
      <c r="CT24" s="233"/>
      <c r="CU24" s="233"/>
      <c r="CV24" s="233"/>
    </row>
    <row r="25" spans="1:100" s="228" customFormat="1" ht="39.950000000000003" customHeight="1" x14ac:dyDescent="0.25">
      <c r="A25" s="321"/>
      <c r="B25" s="385"/>
      <c r="C25" s="17">
        <v>24</v>
      </c>
      <c r="D25" s="171" t="s">
        <v>41</v>
      </c>
      <c r="E25" s="17">
        <f t="shared" si="0"/>
        <v>24</v>
      </c>
      <c r="F25" s="249" t="s">
        <v>391</v>
      </c>
      <c r="G25" s="181" t="s">
        <v>266</v>
      </c>
      <c r="H25" s="244" t="s">
        <v>191</v>
      </c>
      <c r="I25" s="181" t="s">
        <v>268</v>
      </c>
      <c r="J25" s="244"/>
      <c r="K25" s="181"/>
      <c r="L25" s="244"/>
      <c r="M25" s="181"/>
      <c r="N25" s="251" t="s">
        <v>407</v>
      </c>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3"/>
      <c r="BP25" s="233"/>
      <c r="BQ25" s="233"/>
      <c r="BR25" s="233"/>
      <c r="BS25" s="233"/>
      <c r="BT25" s="233"/>
      <c r="BU25" s="233"/>
      <c r="BV25" s="233"/>
      <c r="BW25" s="233"/>
      <c r="BX25" s="233"/>
      <c r="BY25" s="233"/>
      <c r="BZ25" s="233"/>
      <c r="CA25" s="233"/>
      <c r="CB25" s="233"/>
      <c r="CC25" s="233"/>
      <c r="CD25" s="233"/>
      <c r="CE25" s="233"/>
      <c r="CF25" s="233"/>
      <c r="CG25" s="233"/>
      <c r="CH25" s="233"/>
      <c r="CI25" s="233"/>
      <c r="CJ25" s="233"/>
      <c r="CK25" s="233"/>
      <c r="CL25" s="233"/>
      <c r="CM25" s="233"/>
      <c r="CN25" s="233"/>
      <c r="CO25" s="233"/>
      <c r="CP25" s="233"/>
      <c r="CQ25" s="233"/>
      <c r="CR25" s="233"/>
      <c r="CS25" s="233"/>
      <c r="CT25" s="233"/>
      <c r="CU25" s="233"/>
      <c r="CV25" s="233"/>
    </row>
    <row r="26" spans="1:100" ht="39.950000000000003" customHeight="1" x14ac:dyDescent="0.25">
      <c r="A26" s="321"/>
      <c r="B26" s="385"/>
      <c r="C26" s="17">
        <v>25</v>
      </c>
      <c r="D26" s="171" t="s">
        <v>42</v>
      </c>
      <c r="E26" s="17">
        <f t="shared" si="0"/>
        <v>25</v>
      </c>
      <c r="F26" s="249" t="s">
        <v>391</v>
      </c>
      <c r="G26" s="181" t="s">
        <v>319</v>
      </c>
      <c r="H26" s="244" t="s">
        <v>320</v>
      </c>
      <c r="I26" s="181" t="s">
        <v>322</v>
      </c>
      <c r="J26" s="244" t="s">
        <v>324</v>
      </c>
      <c r="K26" s="181" t="s">
        <v>325</v>
      </c>
      <c r="L26" s="244"/>
      <c r="M26" s="181"/>
      <c r="N26" s="251" t="s">
        <v>408</v>
      </c>
    </row>
    <row r="27" spans="1:100" ht="84.75" x14ac:dyDescent="0.25">
      <c r="A27" s="222" t="str">
        <f>+tabella!B29</f>
        <v>SEDI OEPERATIVE</v>
      </c>
      <c r="B27" s="297"/>
      <c r="C27" s="17">
        <v>26</v>
      </c>
      <c r="D27" s="171" t="s">
        <v>43</v>
      </c>
      <c r="E27" s="17">
        <f t="shared" si="0"/>
        <v>26</v>
      </c>
      <c r="F27" s="249" t="s">
        <v>387</v>
      </c>
      <c r="G27" s="181" t="s">
        <v>270</v>
      </c>
      <c r="H27" s="244" t="s">
        <v>271</v>
      </c>
      <c r="I27" s="181" t="s">
        <v>273</v>
      </c>
      <c r="J27" s="244" t="s">
        <v>275</v>
      </c>
      <c r="K27" s="181"/>
      <c r="L27" s="244"/>
      <c r="M27" s="181"/>
      <c r="N27" s="251" t="s">
        <v>403</v>
      </c>
    </row>
    <row r="28" spans="1:100" ht="39.950000000000003" customHeight="1" x14ac:dyDescent="0.25">
      <c r="A28" s="321" t="str">
        <f>+tabella!B15</f>
        <v>Sistemi informativi aziendali &amp; CED</v>
      </c>
      <c r="B28" s="385"/>
      <c r="C28" s="17">
        <v>27</v>
      </c>
      <c r="D28" s="171" t="s">
        <v>34</v>
      </c>
      <c r="E28" s="17">
        <f t="shared" si="0"/>
        <v>27</v>
      </c>
      <c r="F28" s="249" t="s">
        <v>387</v>
      </c>
      <c r="G28" s="181" t="s">
        <v>278</v>
      </c>
      <c r="H28" s="244" t="s">
        <v>280</v>
      </c>
      <c r="I28" s="181" t="s">
        <v>281</v>
      </c>
      <c r="J28" s="244" t="s">
        <v>282</v>
      </c>
      <c r="K28" s="181" t="s">
        <v>283</v>
      </c>
      <c r="L28" s="244"/>
      <c r="M28" s="181"/>
      <c r="N28" s="251" t="s">
        <v>409</v>
      </c>
    </row>
    <row r="29" spans="1:100" ht="39.950000000000003" customHeight="1" x14ac:dyDescent="0.25">
      <c r="A29" s="321"/>
      <c r="B29" s="385"/>
      <c r="C29" s="17">
        <v>28</v>
      </c>
      <c r="D29" s="171" t="s">
        <v>35</v>
      </c>
      <c r="E29" s="17">
        <f t="shared" si="0"/>
        <v>28</v>
      </c>
      <c r="F29" s="249" t="s">
        <v>387</v>
      </c>
      <c r="G29" s="181" t="s">
        <v>285</v>
      </c>
      <c r="H29" s="244" t="s">
        <v>286</v>
      </c>
      <c r="I29" s="181" t="s">
        <v>287</v>
      </c>
      <c r="J29" s="244"/>
      <c r="K29" s="181"/>
      <c r="L29" s="244"/>
      <c r="M29" s="181"/>
      <c r="N29" s="251" t="s">
        <v>409</v>
      </c>
    </row>
    <row r="30" spans="1:100" ht="39.950000000000003" customHeight="1" x14ac:dyDescent="0.25">
      <c r="A30" s="321"/>
      <c r="B30" s="385"/>
      <c r="C30" s="17">
        <v>29</v>
      </c>
      <c r="D30" s="171" t="s">
        <v>36</v>
      </c>
      <c r="E30" s="17">
        <f t="shared" si="0"/>
        <v>29</v>
      </c>
      <c r="F30" s="249" t="s">
        <v>387</v>
      </c>
      <c r="G30" s="181" t="s">
        <v>288</v>
      </c>
      <c r="H30" s="244" t="s">
        <v>290</v>
      </c>
      <c r="I30" s="181" t="s">
        <v>291</v>
      </c>
      <c r="J30" s="244" t="s">
        <v>292</v>
      </c>
      <c r="K30" s="181" t="s">
        <v>294</v>
      </c>
      <c r="L30" s="244"/>
      <c r="M30" s="181"/>
      <c r="N30" s="251" t="s">
        <v>409</v>
      </c>
    </row>
    <row r="31" spans="1:100" ht="39.950000000000003" customHeight="1" x14ac:dyDescent="0.25">
      <c r="A31" s="321"/>
      <c r="B31" s="385"/>
      <c r="C31" s="17">
        <v>30</v>
      </c>
      <c r="D31" s="171" t="s">
        <v>37</v>
      </c>
      <c r="E31" s="17">
        <f t="shared" si="0"/>
        <v>30</v>
      </c>
      <c r="F31" s="249" t="s">
        <v>387</v>
      </c>
      <c r="G31" s="181" t="s">
        <v>295</v>
      </c>
      <c r="H31" s="244" t="s">
        <v>296</v>
      </c>
      <c r="I31" s="181" t="s">
        <v>297</v>
      </c>
      <c r="J31" s="244" t="s">
        <v>298</v>
      </c>
      <c r="K31" s="181"/>
      <c r="L31" s="244"/>
      <c r="M31" s="181"/>
      <c r="N31" s="251" t="s">
        <v>409</v>
      </c>
    </row>
    <row r="32" spans="1:100" ht="39.950000000000003" customHeight="1" x14ac:dyDescent="0.25">
      <c r="A32" s="321"/>
      <c r="B32" s="385"/>
      <c r="C32" s="17">
        <v>31</v>
      </c>
      <c r="D32" s="171" t="s">
        <v>38</v>
      </c>
      <c r="E32" s="17">
        <f t="shared" si="0"/>
        <v>31</v>
      </c>
      <c r="F32" s="249" t="s">
        <v>387</v>
      </c>
      <c r="G32" s="181" t="s">
        <v>285</v>
      </c>
      <c r="H32" s="244" t="s">
        <v>299</v>
      </c>
      <c r="I32" s="181" t="s">
        <v>287</v>
      </c>
      <c r="J32" s="244"/>
      <c r="K32" s="181"/>
      <c r="L32" s="244"/>
      <c r="M32" s="181"/>
      <c r="N32" s="251" t="s">
        <v>409</v>
      </c>
    </row>
    <row r="33" spans="1:14" ht="39.950000000000003" customHeight="1" x14ac:dyDescent="0.25">
      <c r="A33" s="321"/>
      <c r="B33" s="385"/>
      <c r="C33" s="17">
        <v>32</v>
      </c>
      <c r="D33" s="171" t="s">
        <v>50</v>
      </c>
      <c r="E33" s="17">
        <f t="shared" si="0"/>
        <v>32</v>
      </c>
      <c r="F33" s="249" t="s">
        <v>387</v>
      </c>
      <c r="G33" s="181" t="s">
        <v>300</v>
      </c>
      <c r="H33" s="244" t="s">
        <v>301</v>
      </c>
      <c r="I33" s="181" t="s">
        <v>302</v>
      </c>
      <c r="J33" s="244"/>
      <c r="K33" s="181"/>
      <c r="L33" s="244"/>
      <c r="M33" s="181"/>
      <c r="N33" s="251" t="s">
        <v>409</v>
      </c>
    </row>
    <row r="34" spans="1:14" ht="39.950000000000003" customHeight="1" x14ac:dyDescent="0.25">
      <c r="A34" s="321"/>
      <c r="B34" s="385"/>
      <c r="C34" s="17">
        <v>33</v>
      </c>
      <c r="D34" s="171" t="s">
        <v>51</v>
      </c>
      <c r="E34" s="17">
        <f t="shared" si="0"/>
        <v>33</v>
      </c>
      <c r="F34" s="249" t="s">
        <v>387</v>
      </c>
      <c r="G34" s="181" t="s">
        <v>303</v>
      </c>
      <c r="H34" s="244" t="s">
        <v>305</v>
      </c>
      <c r="I34" s="181"/>
      <c r="J34" s="244"/>
      <c r="K34" s="181"/>
      <c r="L34" s="244"/>
      <c r="M34" s="181"/>
      <c r="N34" s="251" t="s">
        <v>409</v>
      </c>
    </row>
    <row r="35" spans="1:14" ht="39.950000000000003" customHeight="1" x14ac:dyDescent="0.25">
      <c r="A35" s="321"/>
      <c r="B35" s="385"/>
      <c r="C35" s="17">
        <v>34</v>
      </c>
      <c r="D35" s="171" t="s">
        <v>52</v>
      </c>
      <c r="E35" s="17">
        <f t="shared" si="0"/>
        <v>34</v>
      </c>
      <c r="F35" s="249" t="s">
        <v>387</v>
      </c>
      <c r="G35" s="181" t="s">
        <v>303</v>
      </c>
      <c r="H35" s="244" t="s">
        <v>305</v>
      </c>
      <c r="I35" s="181"/>
      <c r="J35" s="244"/>
      <c r="K35" s="181"/>
      <c r="L35" s="244"/>
      <c r="M35" s="181"/>
      <c r="N35" s="251" t="s">
        <v>409</v>
      </c>
    </row>
    <row r="36" spans="1:14" ht="39.950000000000003" customHeight="1" x14ac:dyDescent="0.25">
      <c r="A36" s="321"/>
      <c r="B36" s="385"/>
      <c r="C36" s="17">
        <v>35</v>
      </c>
      <c r="D36" s="171" t="s">
        <v>53</v>
      </c>
      <c r="E36" s="17">
        <f t="shared" si="0"/>
        <v>35</v>
      </c>
      <c r="F36" s="249" t="s">
        <v>387</v>
      </c>
      <c r="G36" s="181" t="s">
        <v>306</v>
      </c>
      <c r="H36" s="244" t="s">
        <v>307</v>
      </c>
      <c r="I36" s="181" t="s">
        <v>309</v>
      </c>
      <c r="J36" s="244"/>
      <c r="K36" s="181"/>
      <c r="L36" s="244"/>
      <c r="M36" s="181"/>
      <c r="N36" s="251" t="s">
        <v>409</v>
      </c>
    </row>
    <row r="37" spans="1:14" ht="39.950000000000003" customHeight="1" x14ac:dyDescent="0.25">
      <c r="A37" s="321"/>
      <c r="B37" s="385"/>
      <c r="C37" s="17">
        <v>36</v>
      </c>
      <c r="D37" s="171" t="s">
        <v>54</v>
      </c>
      <c r="E37" s="17">
        <f t="shared" si="0"/>
        <v>36</v>
      </c>
      <c r="F37" s="249" t="s">
        <v>387</v>
      </c>
      <c r="G37" s="181" t="s">
        <v>311</v>
      </c>
      <c r="H37" s="244" t="s">
        <v>312</v>
      </c>
      <c r="I37" s="181" t="s">
        <v>314</v>
      </c>
      <c r="J37" s="244"/>
      <c r="K37" s="181"/>
      <c r="L37" s="244"/>
      <c r="M37" s="181"/>
      <c r="N37" s="251" t="s">
        <v>409</v>
      </c>
    </row>
    <row r="38" spans="1:14" ht="47.25" customHeight="1" x14ac:dyDescent="0.25">
      <c r="A38" s="320" t="str">
        <f>+tabella!B38</f>
        <v>CSG</v>
      </c>
      <c r="B38" s="386"/>
      <c r="C38" s="17">
        <v>37</v>
      </c>
      <c r="D38" s="170" t="s">
        <v>62</v>
      </c>
      <c r="E38" s="17">
        <f t="shared" si="0"/>
        <v>37</v>
      </c>
      <c r="F38" s="249" t="s">
        <v>391</v>
      </c>
      <c r="G38" s="181" t="s">
        <v>337</v>
      </c>
      <c r="H38" s="244"/>
      <c r="I38" s="181"/>
      <c r="J38" s="244"/>
      <c r="K38" s="181"/>
      <c r="L38" s="244"/>
      <c r="M38" s="181"/>
      <c r="N38" s="251" t="s">
        <v>410</v>
      </c>
    </row>
    <row r="39" spans="1:14" ht="45.75" customHeight="1" x14ac:dyDescent="0.25">
      <c r="A39" s="320"/>
      <c r="B39" s="386"/>
      <c r="C39" s="17">
        <v>38</v>
      </c>
      <c r="D39" s="170" t="s">
        <v>63</v>
      </c>
      <c r="E39" s="17">
        <f t="shared" si="0"/>
        <v>38</v>
      </c>
      <c r="F39" s="249" t="s">
        <v>391</v>
      </c>
      <c r="G39" s="181" t="s">
        <v>339</v>
      </c>
      <c r="H39" s="244" t="s">
        <v>341</v>
      </c>
      <c r="I39" s="181"/>
      <c r="J39" s="244"/>
      <c r="K39" s="181"/>
      <c r="L39" s="244"/>
      <c r="M39" s="181"/>
      <c r="N39" s="251" t="s">
        <v>410</v>
      </c>
    </row>
    <row r="40" spans="1:14" ht="52.5" customHeight="1" x14ac:dyDescent="0.25">
      <c r="A40" s="320"/>
      <c r="B40" s="386"/>
      <c r="C40" s="17">
        <v>39</v>
      </c>
      <c r="D40" s="170" t="s">
        <v>64</v>
      </c>
      <c r="E40" s="17">
        <f t="shared" si="0"/>
        <v>39</v>
      </c>
      <c r="F40" s="249" t="s">
        <v>391</v>
      </c>
      <c r="G40" s="181" t="s">
        <v>343</v>
      </c>
      <c r="H40" s="244"/>
      <c r="I40" s="181"/>
      <c r="J40" s="244"/>
      <c r="K40" s="181"/>
      <c r="L40" s="244"/>
      <c r="M40" s="181"/>
      <c r="N40" s="251" t="s">
        <v>410</v>
      </c>
    </row>
    <row r="41" spans="1:14" ht="39.950000000000003" customHeight="1" x14ac:dyDescent="0.25">
      <c r="A41" s="320" t="str">
        <f>+tabella!B41</f>
        <v>TELECONTROLLO</v>
      </c>
      <c r="B41" s="386"/>
      <c r="C41" s="17">
        <v>40</v>
      </c>
      <c r="D41" s="170" t="s">
        <v>66</v>
      </c>
      <c r="E41" s="17">
        <f t="shared" si="0"/>
        <v>40</v>
      </c>
      <c r="F41" s="249" t="s">
        <v>387</v>
      </c>
      <c r="G41" s="181" t="s">
        <v>345</v>
      </c>
      <c r="H41" s="244" t="s">
        <v>347</v>
      </c>
      <c r="I41" s="181"/>
      <c r="J41" s="244"/>
      <c r="K41" s="181"/>
      <c r="L41" s="244"/>
      <c r="M41" s="181"/>
      <c r="N41" s="251" t="s">
        <v>412</v>
      </c>
    </row>
    <row r="42" spans="1:14" ht="39.950000000000003" customHeight="1" x14ac:dyDescent="0.25">
      <c r="A42" s="320"/>
      <c r="B42" s="386"/>
      <c r="C42" s="17">
        <v>41</v>
      </c>
      <c r="D42" s="170" t="s">
        <v>67</v>
      </c>
      <c r="E42" s="17">
        <f t="shared" si="0"/>
        <v>41</v>
      </c>
      <c r="F42" s="249" t="s">
        <v>387</v>
      </c>
      <c r="G42" s="181" t="s">
        <v>349</v>
      </c>
      <c r="H42" s="244"/>
      <c r="I42" s="181"/>
      <c r="J42" s="244"/>
      <c r="K42" s="181"/>
      <c r="L42" s="244"/>
      <c r="M42" s="181"/>
      <c r="N42" s="251" t="s">
        <v>411</v>
      </c>
    </row>
    <row r="43" spans="1:14" ht="57" x14ac:dyDescent="0.25">
      <c r="A43" s="320"/>
      <c r="B43" s="386"/>
      <c r="C43" s="17">
        <v>42</v>
      </c>
      <c r="D43" s="170" t="s">
        <v>68</v>
      </c>
      <c r="E43" s="17">
        <f t="shared" si="0"/>
        <v>42</v>
      </c>
      <c r="F43" s="248" t="s">
        <v>387</v>
      </c>
      <c r="G43" s="181" t="s">
        <v>351</v>
      </c>
      <c r="H43" s="244" t="s">
        <v>353</v>
      </c>
      <c r="I43" s="181"/>
      <c r="J43" s="244"/>
      <c r="K43" s="181"/>
      <c r="L43" s="244"/>
      <c r="M43" s="181"/>
      <c r="N43" s="251" t="s">
        <v>412</v>
      </c>
    </row>
    <row r="44" spans="1:14" ht="39.950000000000003" customHeight="1" x14ac:dyDescent="0.25">
      <c r="A44" s="320" t="s">
        <v>475</v>
      </c>
      <c r="B44" s="386"/>
      <c r="C44" s="17">
        <v>43</v>
      </c>
      <c r="D44" s="284" t="s">
        <v>449</v>
      </c>
      <c r="E44" s="17">
        <f t="shared" ref="E44:E46" si="1">+C44</f>
        <v>43</v>
      </c>
      <c r="F44" s="249" t="s">
        <v>468</v>
      </c>
      <c r="G44" s="286" t="s">
        <v>454</v>
      </c>
      <c r="H44" s="283" t="s">
        <v>455</v>
      </c>
      <c r="I44" s="286" t="s">
        <v>456</v>
      </c>
      <c r="J44" s="283" t="s">
        <v>457</v>
      </c>
      <c r="K44" s="286" t="s">
        <v>458</v>
      </c>
      <c r="L44" s="244"/>
      <c r="M44" s="181"/>
      <c r="N44" s="251" t="s">
        <v>474</v>
      </c>
    </row>
    <row r="45" spans="1:14" ht="39.950000000000003" customHeight="1" x14ac:dyDescent="0.25">
      <c r="A45" s="320"/>
      <c r="B45" s="386"/>
      <c r="C45" s="17">
        <v>44</v>
      </c>
      <c r="D45" s="284" t="s">
        <v>450</v>
      </c>
      <c r="E45" s="17">
        <f t="shared" si="1"/>
        <v>44</v>
      </c>
      <c r="F45" s="249" t="s">
        <v>468</v>
      </c>
      <c r="G45" s="286" t="s">
        <v>459</v>
      </c>
      <c r="H45" s="283" t="s">
        <v>460</v>
      </c>
      <c r="I45" s="286" t="s">
        <v>456</v>
      </c>
      <c r="J45" s="283" t="s">
        <v>457</v>
      </c>
      <c r="K45" s="286" t="s">
        <v>458</v>
      </c>
      <c r="L45" s="244"/>
      <c r="M45" s="181"/>
      <c r="N45" s="251" t="s">
        <v>474</v>
      </c>
    </row>
    <row r="46" spans="1:14" ht="42.75" x14ac:dyDescent="0.25">
      <c r="A46" s="320"/>
      <c r="B46" s="386"/>
      <c r="C46" s="17">
        <v>45</v>
      </c>
      <c r="D46" s="284" t="s">
        <v>451</v>
      </c>
      <c r="E46" s="17">
        <f t="shared" si="1"/>
        <v>45</v>
      </c>
      <c r="F46" s="249" t="s">
        <v>468</v>
      </c>
      <c r="G46" s="286" t="s">
        <v>461</v>
      </c>
      <c r="H46" s="283" t="s">
        <v>462</v>
      </c>
      <c r="I46" s="286"/>
      <c r="J46" s="283"/>
      <c r="K46" s="286"/>
      <c r="L46" s="244"/>
      <c r="M46" s="181"/>
      <c r="N46" s="251" t="s">
        <v>474</v>
      </c>
    </row>
    <row r="47" spans="1:14" ht="39.950000000000003" customHeight="1" x14ac:dyDescent="0.25">
      <c r="A47" s="320"/>
      <c r="B47" s="386"/>
      <c r="C47" s="17">
        <v>46</v>
      </c>
      <c r="D47" s="284" t="s">
        <v>452</v>
      </c>
      <c r="E47" s="17">
        <f t="shared" ref="E47:E48" si="2">+C47</f>
        <v>46</v>
      </c>
      <c r="F47" s="249" t="s">
        <v>468</v>
      </c>
      <c r="G47" s="286" t="s">
        <v>463</v>
      </c>
      <c r="H47" s="283" t="s">
        <v>464</v>
      </c>
      <c r="I47" s="286"/>
      <c r="J47" s="283"/>
      <c r="K47" s="286"/>
      <c r="L47" s="244"/>
      <c r="M47" s="181"/>
      <c r="N47" s="251" t="s">
        <v>474</v>
      </c>
    </row>
    <row r="48" spans="1:14" ht="45" x14ac:dyDescent="0.25">
      <c r="A48" s="320"/>
      <c r="B48" s="386"/>
      <c r="C48" s="17">
        <v>47</v>
      </c>
      <c r="D48" s="285" t="s">
        <v>453</v>
      </c>
      <c r="E48" s="17">
        <f t="shared" si="2"/>
        <v>47</v>
      </c>
      <c r="F48" s="248" t="s">
        <v>468</v>
      </c>
      <c r="G48" s="286" t="s">
        <v>465</v>
      </c>
      <c r="H48" s="283" t="s">
        <v>466</v>
      </c>
      <c r="I48" s="286" t="s">
        <v>467</v>
      </c>
      <c r="J48" s="283"/>
      <c r="K48" s="286"/>
      <c r="L48" s="244"/>
      <c r="M48" s="181"/>
      <c r="N48" s="251" t="s">
        <v>474</v>
      </c>
    </row>
  </sheetData>
  <mergeCells count="20">
    <mergeCell ref="B23:B26"/>
    <mergeCell ref="B28:B37"/>
    <mergeCell ref="B38:B40"/>
    <mergeCell ref="B41:B43"/>
    <mergeCell ref="B44:B48"/>
    <mergeCell ref="B2:B6"/>
    <mergeCell ref="B7:B9"/>
    <mergeCell ref="B11:B14"/>
    <mergeCell ref="B15:B17"/>
    <mergeCell ref="B18:B22"/>
    <mergeCell ref="A44:A48"/>
    <mergeCell ref="A28:A37"/>
    <mergeCell ref="A38:A40"/>
    <mergeCell ref="A41:A43"/>
    <mergeCell ref="A2:A6"/>
    <mergeCell ref="A7:A9"/>
    <mergeCell ref="A11:A14"/>
    <mergeCell ref="A15:A17"/>
    <mergeCell ref="A18:A22"/>
    <mergeCell ref="A23:A26"/>
  </mergeCells>
  <dataValidations count="1">
    <dataValidation allowBlank="1" showErrorMessage="1" errorTitle="Cosa ti avevo detto??" error="Puoi mettere solo una x minuscola" promptTitle="Ocio" prompt="I processi con la x verranno ricopiati in automatico nel rispettivo foglio." sqref="G44:K48" xr:uid="{D7FF702C-17C8-4EEA-818E-B2F414FA0BAA}"/>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83F8A-1C67-4BE3-993B-CBD7525CE965}">
  <sheetPr>
    <tabColor rgb="FFFF0000"/>
  </sheetPr>
  <dimension ref="A1:CU48"/>
  <sheetViews>
    <sheetView topLeftCell="A37" workbookViewId="0">
      <selection activeCell="R7" sqref="R7"/>
    </sheetView>
  </sheetViews>
  <sheetFormatPr defaultRowHeight="15" x14ac:dyDescent="0.25"/>
  <cols>
    <col min="1" max="1" width="26.5703125" bestFit="1" customWidth="1"/>
    <col min="2" max="2" width="5.28515625" bestFit="1" customWidth="1"/>
    <col min="3" max="3" width="39.140625" style="233" customWidth="1"/>
    <col min="4" max="4" width="5.28515625" style="233" hidden="1" customWidth="1"/>
    <col min="5" max="5" width="96.42578125" style="233" customWidth="1"/>
    <col min="6" max="12" width="30.7109375" style="183" hidden="1" customWidth="1"/>
    <col min="13" max="55" width="9.140625" style="233"/>
  </cols>
  <sheetData>
    <row r="1" spans="1:12" ht="60" customHeight="1" x14ac:dyDescent="0.25">
      <c r="B1" s="13" t="s">
        <v>198</v>
      </c>
      <c r="C1" s="256" t="s">
        <v>71</v>
      </c>
      <c r="D1" s="236" t="s">
        <v>198</v>
      </c>
      <c r="E1" s="236" t="s">
        <v>415</v>
      </c>
      <c r="F1" s="176" t="s">
        <v>333</v>
      </c>
      <c r="G1" s="178" t="s">
        <v>333</v>
      </c>
      <c r="H1" s="176" t="s">
        <v>333</v>
      </c>
      <c r="I1" s="178" t="s">
        <v>333</v>
      </c>
      <c r="J1" s="176" t="s">
        <v>333</v>
      </c>
      <c r="K1" s="178" t="s">
        <v>333</v>
      </c>
      <c r="L1" s="176" t="s">
        <v>333</v>
      </c>
    </row>
    <row r="2" spans="1:12" ht="60" customHeight="1" x14ac:dyDescent="0.25">
      <c r="A2" s="321" t="s">
        <v>58</v>
      </c>
      <c r="B2" s="17">
        <v>1</v>
      </c>
      <c r="C2" s="15" t="s">
        <v>44</v>
      </c>
      <c r="D2" s="235">
        <f>+B2</f>
        <v>1</v>
      </c>
      <c r="E2" s="255" t="str">
        <f t="shared" ref="E2:E11" si="0">+CONCATENATE(F2," - ",G2," - ",H2," - ",I2," - ",J2," - ",K2," - ",L2)</f>
        <v>Forzatura termini e criteri del bando - conflitto di interessi/fuga di informazioni - Forzatura selezioni/ alterazione risultati - omissione pubblicazione/ alterazione graduatoria - omissione comunicazione/alterazione tempi e contenuti comunicazione - omissione controlli/alterazione risultati - alterazione contenuti ed estremi contratto</v>
      </c>
      <c r="F2" s="179" t="s">
        <v>80</v>
      </c>
      <c r="G2" s="180" t="s">
        <v>82</v>
      </c>
      <c r="H2" s="179" t="s">
        <v>84</v>
      </c>
      <c r="I2" s="180" t="s">
        <v>86</v>
      </c>
      <c r="J2" s="179" t="s">
        <v>88</v>
      </c>
      <c r="K2" s="180" t="s">
        <v>90</v>
      </c>
      <c r="L2" s="179" t="s">
        <v>92</v>
      </c>
    </row>
    <row r="3" spans="1:12" ht="60" customHeight="1" x14ac:dyDescent="0.25">
      <c r="A3" s="321"/>
      <c r="B3" s="17">
        <v>2</v>
      </c>
      <c r="C3" s="15" t="s">
        <v>45</v>
      </c>
      <c r="D3" s="235">
        <f t="shared" ref="D3:D48" si="1">+B3</f>
        <v>2</v>
      </c>
      <c r="E3" s="255" t="str">
        <f t="shared" si="0"/>
        <v>Forzatura termini e criteri del bando - conflitto di interessi/fuga di informazioni - Forzatura selezioni/ alterazione risultati - omissione pubblicazione/ alterazione graduatoria - omissione comunicazione/alterazione tempi e contenuti comunicazione - omissione controlli/alterazione risultati - alterazione contenuti ed estremi contratto</v>
      </c>
      <c r="F3" s="179" t="s">
        <v>80</v>
      </c>
      <c r="G3" s="180" t="s">
        <v>82</v>
      </c>
      <c r="H3" s="179" t="s">
        <v>84</v>
      </c>
      <c r="I3" s="180" t="s">
        <v>86</v>
      </c>
      <c r="J3" s="179" t="s">
        <v>88</v>
      </c>
      <c r="K3" s="180" t="s">
        <v>90</v>
      </c>
      <c r="L3" s="179" t="s">
        <v>92</v>
      </c>
    </row>
    <row r="4" spans="1:12" ht="60" customHeight="1" x14ac:dyDescent="0.25">
      <c r="A4" s="321"/>
      <c r="B4" s="17">
        <v>3</v>
      </c>
      <c r="C4" s="15" t="s">
        <v>47</v>
      </c>
      <c r="D4" s="235">
        <f t="shared" si="1"/>
        <v>3</v>
      </c>
      <c r="E4" s="255" t="str">
        <f t="shared" si="0"/>
        <v xml:space="preserve">omissione controlli - rettifica/alterazione  dati - omissione controlli - rettifica/alterazione  dati - mancata trasmissione ai responsabili - alterazione dati e tempi - omissione controlli - alterazione    tempi - </v>
      </c>
      <c r="F4" s="179" t="s">
        <v>96</v>
      </c>
      <c r="G4" s="180" t="s">
        <v>96</v>
      </c>
      <c r="H4" s="179" t="s">
        <v>99</v>
      </c>
      <c r="I4" s="180" t="s">
        <v>101</v>
      </c>
      <c r="J4" s="179" t="s">
        <v>103</v>
      </c>
      <c r="K4" s="180" t="s">
        <v>105</v>
      </c>
      <c r="L4" s="179"/>
    </row>
    <row r="5" spans="1:12" ht="60" customHeight="1" x14ac:dyDescent="0.25">
      <c r="A5" s="321"/>
      <c r="B5" s="17">
        <v>4</v>
      </c>
      <c r="C5" s="15" t="s">
        <v>46</v>
      </c>
      <c r="D5" s="235">
        <f t="shared" si="1"/>
        <v>4</v>
      </c>
      <c r="E5" s="255" t="str">
        <f t="shared" si="0"/>
        <v xml:space="preserve">trattattiva fittizia - omissione nella notifica comunicazioni - falsificazione risultati - Omissione controlli/falsificazione dati - omissione/aalterazione controlli - alterazione    tempi - </v>
      </c>
      <c r="F5" s="179" t="s">
        <v>107</v>
      </c>
      <c r="G5" s="180" t="s">
        <v>109</v>
      </c>
      <c r="H5" s="179" t="s">
        <v>111</v>
      </c>
      <c r="I5" s="180" t="s">
        <v>113</v>
      </c>
      <c r="J5" s="179" t="s">
        <v>115</v>
      </c>
      <c r="K5" s="180" t="s">
        <v>105</v>
      </c>
      <c r="L5" s="179"/>
    </row>
    <row r="6" spans="1:12" ht="60" customHeight="1" x14ac:dyDescent="0.25">
      <c r="A6" s="321"/>
      <c r="B6" s="17">
        <v>5</v>
      </c>
      <c r="C6" s="16" t="s">
        <v>48</v>
      </c>
      <c r="D6" s="235">
        <f t="shared" si="1"/>
        <v>5</v>
      </c>
      <c r="E6" s="255" t="str">
        <f t="shared" si="0"/>
        <v xml:space="preserve">alterazione documentale  - omissione trasmissione - Alterazione documentale - alterazione sanzione - Alterazione dei tempie documenti/ omissione/ -  - </v>
      </c>
      <c r="F6" s="179" t="s">
        <v>117</v>
      </c>
      <c r="G6" s="180" t="s">
        <v>119</v>
      </c>
      <c r="H6" s="179" t="s">
        <v>121</v>
      </c>
      <c r="I6" s="180" t="s">
        <v>123</v>
      </c>
      <c r="J6" s="179" t="s">
        <v>125</v>
      </c>
      <c r="K6" s="180"/>
      <c r="L6" s="179"/>
    </row>
    <row r="7" spans="1:12" ht="60" customHeight="1" x14ac:dyDescent="0.25">
      <c r="A7" s="320" t="str">
        <f>+tabella!B3</f>
        <v>UFFICIO TECNICO</v>
      </c>
      <c r="B7" s="17">
        <v>6</v>
      </c>
      <c r="C7" s="15" t="s">
        <v>22</v>
      </c>
      <c r="D7" s="235">
        <f t="shared" si="1"/>
        <v>6</v>
      </c>
      <c r="E7" s="255" t="str">
        <f t="shared" si="0"/>
        <v>Discrezionalità scelta o.e. e ricorso urgenza / rotazione/assenza programmazione - scelta della procedura/ rotazione - alterazione tempistiche a vantaggio di o.e. - omissione/abuso controlli/mancanza segnalazioni ANAC - Falsare aggiudicazione con verifiche requisiti non adeguate - Omissione controlli - Non aderenza con capitolato (penali)</v>
      </c>
      <c r="F7" s="179" t="s">
        <v>163</v>
      </c>
      <c r="G7" s="180" t="s">
        <v>165</v>
      </c>
      <c r="H7" s="179" t="s">
        <v>167</v>
      </c>
      <c r="I7" s="180" t="s">
        <v>169</v>
      </c>
      <c r="J7" s="179" t="s">
        <v>171</v>
      </c>
      <c r="K7" s="180" t="s">
        <v>173</v>
      </c>
      <c r="L7" s="179" t="s">
        <v>175</v>
      </c>
    </row>
    <row r="8" spans="1:12" ht="60" customHeight="1" x14ac:dyDescent="0.25">
      <c r="A8" s="320"/>
      <c r="B8" s="17">
        <v>7</v>
      </c>
      <c r="C8" s="15" t="s">
        <v>24</v>
      </c>
      <c r="D8" s="235">
        <f t="shared" si="1"/>
        <v>7</v>
      </c>
      <c r="E8" s="255" t="str">
        <f t="shared" si="0"/>
        <v>Dilatazione/ritardi tempistiche - Capitolato a favore di specifici o.e. - Assenza di trasparenza/ restrizione tempistiche/ requisiti specifici che avvantaggiano o.e./ referenze - Conflitto di interesse/ incapacità - Valutazione sommaria offerte/Omissione/ abuso controlli - clausole a favore dell'o.e. - Non aderenza con capitolato (penali)</v>
      </c>
      <c r="F8" s="179" t="s">
        <v>177</v>
      </c>
      <c r="G8" s="180" t="s">
        <v>179</v>
      </c>
      <c r="H8" s="179" t="s">
        <v>181</v>
      </c>
      <c r="I8" s="180" t="s">
        <v>183</v>
      </c>
      <c r="J8" s="179" t="s">
        <v>185</v>
      </c>
      <c r="K8" s="180" t="s">
        <v>187</v>
      </c>
      <c r="L8" s="179" t="s">
        <v>175</v>
      </c>
    </row>
    <row r="9" spans="1:12" ht="60" customHeight="1" x14ac:dyDescent="0.25">
      <c r="A9" s="320"/>
      <c r="B9" s="17">
        <v>8</v>
      </c>
      <c r="C9" s="16" t="s">
        <v>26</v>
      </c>
      <c r="D9" s="235">
        <f t="shared" si="1"/>
        <v>8</v>
      </c>
      <c r="E9" s="255" t="str">
        <f t="shared" si="0"/>
        <v xml:space="preserve">comunicazione all'interessato - non individuazione abuso - alterazione del contenuto - secondo sopralluogo con Ufficiali di PG -  -  - </v>
      </c>
      <c r="F9" s="179" t="s">
        <v>190</v>
      </c>
      <c r="G9" s="180" t="s">
        <v>192</v>
      </c>
      <c r="H9" s="179" t="s">
        <v>194</v>
      </c>
      <c r="I9" s="180" t="s">
        <v>196</v>
      </c>
      <c r="J9" s="179"/>
      <c r="K9" s="180"/>
      <c r="L9" s="179"/>
    </row>
    <row r="10" spans="1:12" ht="60" customHeight="1" x14ac:dyDescent="0.25">
      <c r="A10" t="str">
        <f>+tabella!B11</f>
        <v xml:space="preserve"> SETTORE ELETTROMECCANICO</v>
      </c>
      <c r="B10" s="17">
        <v>9</v>
      </c>
      <c r="C10" s="16" t="s">
        <v>32</v>
      </c>
      <c r="D10" s="235">
        <f t="shared" si="1"/>
        <v>9</v>
      </c>
      <c r="E10" s="255" t="str">
        <f t="shared" si="0"/>
        <v>Restrizione del mercato nella definizione delle specifiche tecniche, attraverso l'indicazione nel disciplinare di prodotti che favoriscano una determinata impresa. - Elusione delle regole di evidenza pubblica, mediante l’improprio utilizzo del modello procedurale dell’affidamento - Negli affidamenti di servizi e forniture, favoreggiamento di una impresa mediante l'indicazione nel bando di requisiti tecnici ed economici calibrati sulle sue capacità - nella procedure con criterio di aggiudicazione "offerta economicamente più vantaggiosa" uso distorto finalizzato a favorire un’impresa. Possibili esempi:  scelta condizionata dei requisiti di qualificazione attinenti all'esperienza e alla struttura tecnica di cui l'appaltatore si avvarrà per redigere il progetto esecutivo; inesatta o inadeguata individuazione dei criteri che la commissione giudicatrice utilizzerà per decidere i punteggi da assegnare all'offerta tecnica; mancato rispetto dei criteri fissati dalla legge e dalla giurisprudenza nella nomina della commissione giudicatrice. - Mancato rispetto dei criteri di individuazione e di verifica delle offerte anormalmente basse, anche sotto il profilo procedurale - Adozione di un provvedimento di revoca del bando strumentale all'annullamento di una gara, al fine di evitare l'aggiudicazione in favore di un soggetto diverso da quello atteso, ovvero al fine creare i presupposti per concedere un indennizzo all’aggiudicatario - Mancato controllo della stazione appaltante nell'esecuzione della quota-lavori che l'appaltatore dovrebbe eseguire direttamente e che invece viene scomposta e affidata attraverso contratti non qualificati come subappalto, ma alla stregua di forniture</v>
      </c>
      <c r="F10" s="179" t="s">
        <v>201</v>
      </c>
      <c r="G10" s="180" t="s">
        <v>203</v>
      </c>
      <c r="H10" s="179" t="s">
        <v>205</v>
      </c>
      <c r="I10" s="180" t="s">
        <v>207</v>
      </c>
      <c r="J10" s="179" t="s">
        <v>209</v>
      </c>
      <c r="K10" s="180" t="s">
        <v>211</v>
      </c>
      <c r="L10" s="179" t="s">
        <v>213</v>
      </c>
    </row>
    <row r="11" spans="1:12" ht="60" customHeight="1" x14ac:dyDescent="0.25">
      <c r="A11" s="320" t="str">
        <f>+tabella!B12</f>
        <v>LAVORI - SERVIZI - FORNITURE</v>
      </c>
      <c r="B11" s="17">
        <v>10</v>
      </c>
      <c r="C11" s="170" t="s">
        <v>22</v>
      </c>
      <c r="D11" s="235">
        <f t="shared" si="1"/>
        <v>10</v>
      </c>
      <c r="E11" s="255" t="str">
        <f t="shared" si="0"/>
        <v>Discrezionalità scelta o.e. e ricorso urgenza / rotazione/assenza programmazione - scelta della procedura/ rotazione - alterazione tempistiche a vantaggio di o.e. - omissione/abuso controlli/mancanza segnalazioni ANAC - Falsare aggiudicazione con verifiche requisiti non adeguate - Omissione controlli - Non aderenza con capitolato (penali)</v>
      </c>
      <c r="F11" s="181" t="s">
        <v>163</v>
      </c>
      <c r="G11" s="182" t="s">
        <v>165</v>
      </c>
      <c r="H11" s="181" t="s">
        <v>167</v>
      </c>
      <c r="I11" s="182" t="s">
        <v>169</v>
      </c>
      <c r="J11" s="181" t="s">
        <v>171</v>
      </c>
      <c r="K11" s="182" t="s">
        <v>173</v>
      </c>
      <c r="L11" s="181" t="s">
        <v>175</v>
      </c>
    </row>
    <row r="12" spans="1:12" ht="60" customHeight="1" x14ac:dyDescent="0.25">
      <c r="A12" s="320"/>
      <c r="B12" s="17">
        <v>11</v>
      </c>
      <c r="C12" s="170" t="s">
        <v>24</v>
      </c>
      <c r="D12" s="235">
        <f t="shared" si="1"/>
        <v>11</v>
      </c>
      <c r="E12" s="255" t="str">
        <f t="shared" ref="E12:E43" si="2">+CONCATENATE(F12," - ",G12," - ",H12," - ",I12," - ",J12," - ",K12," - ",L12)</f>
        <v>Dilatazione/ritardi tempistiche - Capitolato a favore di specifici o.e. - Assenza di trasparenza/ restrizione tempistiche/ requisiti specifici che avvantaggiano o.e./ referenze - Conflitto di interesse/ incapacità - Valutazione sommaria offerte/Omissione/ abuso controlli - clausole a favore dell'o.e. - Non aderenza con capitolato (penali)</v>
      </c>
      <c r="F12" s="181" t="s">
        <v>177</v>
      </c>
      <c r="G12" s="182" t="s">
        <v>179</v>
      </c>
      <c r="H12" s="181" t="s">
        <v>181</v>
      </c>
      <c r="I12" s="182" t="s">
        <v>183</v>
      </c>
      <c r="J12" s="181" t="s">
        <v>185</v>
      </c>
      <c r="K12" s="182" t="s">
        <v>187</v>
      </c>
      <c r="L12" s="181" t="s">
        <v>175</v>
      </c>
    </row>
    <row r="13" spans="1:12" ht="60" customHeight="1" x14ac:dyDescent="0.25">
      <c r="A13" s="320"/>
      <c r="B13" s="17">
        <v>12</v>
      </c>
      <c r="C13" s="170" t="s">
        <v>376</v>
      </c>
      <c r="D13" s="235">
        <f t="shared" si="1"/>
        <v>12</v>
      </c>
      <c r="E13" s="255" t="str">
        <f t="shared" si="2"/>
        <v xml:space="preserve">alterazione dati - alterazione documentale  - omissione trasmissione -  -  -  - </v>
      </c>
      <c r="F13" s="179" t="s">
        <v>380</v>
      </c>
      <c r="G13" s="182" t="s">
        <v>117</v>
      </c>
      <c r="H13" s="181" t="s">
        <v>119</v>
      </c>
      <c r="I13" s="182"/>
      <c r="J13" s="181"/>
      <c r="K13" s="182"/>
      <c r="L13" s="181"/>
    </row>
    <row r="14" spans="1:12" ht="60" customHeight="1" x14ac:dyDescent="0.25">
      <c r="A14" s="320"/>
      <c r="B14" s="17">
        <v>13</v>
      </c>
      <c r="C14" s="171" t="s">
        <v>33</v>
      </c>
      <c r="D14" s="235">
        <f t="shared" si="1"/>
        <v>13</v>
      </c>
      <c r="E14" s="255" t="str">
        <f t="shared" si="2"/>
        <v xml:space="preserve">Omissione/Falsificazione verifiche - sottrazione beni - alterazione tracciature fittizie - Utlizzo improprio/sottrazione beni - Omissione/alterazione controlli -  - </v>
      </c>
      <c r="F14" s="181" t="s">
        <v>216</v>
      </c>
      <c r="G14" s="182" t="s">
        <v>218</v>
      </c>
      <c r="H14" s="181" t="s">
        <v>220</v>
      </c>
      <c r="I14" s="182" t="s">
        <v>222</v>
      </c>
      <c r="J14" s="181" t="s">
        <v>224</v>
      </c>
      <c r="K14" s="182"/>
      <c r="L14" s="181"/>
    </row>
    <row r="15" spans="1:12" ht="60" customHeight="1" x14ac:dyDescent="0.25">
      <c r="A15" s="320" t="str">
        <f>+tabella!B35</f>
        <v>UFFICIO QUALITA' TECNICA</v>
      </c>
      <c r="B15" s="17">
        <v>14</v>
      </c>
      <c r="C15" s="170" t="s">
        <v>59</v>
      </c>
      <c r="D15" s="235">
        <f t="shared" si="1"/>
        <v>14</v>
      </c>
      <c r="E15" s="255" t="str">
        <f t="shared" si="2"/>
        <v xml:space="preserve">inserimento di parametri non significativi che possano escludere determinati concorrenti - Inserimento di clausole speciali (tempi, certificazioni, in aggiunta/modifica alla scheda) che possano limitare la partecipazione di determinati soggetti -  -  -  -  - </v>
      </c>
      <c r="F15" s="181" t="s">
        <v>227</v>
      </c>
      <c r="G15" s="182" t="s">
        <v>229</v>
      </c>
      <c r="H15" s="181"/>
      <c r="I15" s="182"/>
      <c r="J15" s="181"/>
      <c r="K15" s="182"/>
      <c r="L15" s="181"/>
    </row>
    <row r="16" spans="1:12" ht="60" customHeight="1" x14ac:dyDescent="0.25">
      <c r="A16" s="320"/>
      <c r="B16" s="17">
        <v>15</v>
      </c>
      <c r="C16" s="170" t="s">
        <v>60</v>
      </c>
      <c r="D16" s="235">
        <f t="shared" si="1"/>
        <v>15</v>
      </c>
      <c r="E16" s="255" t="str">
        <f t="shared" si="2"/>
        <v xml:space="preserve">Ritardo nella rispostao precisazioni poco chiare che possano ostacolare la partecipazione allargata  -  -  -  -  -  - </v>
      </c>
      <c r="F16" s="181" t="s">
        <v>231</v>
      </c>
      <c r="G16" s="182"/>
      <c r="H16" s="181"/>
      <c r="I16" s="182"/>
      <c r="J16" s="181"/>
      <c r="K16" s="182"/>
      <c r="L16" s="181"/>
    </row>
    <row r="17" spans="1:55" ht="60" customHeight="1" x14ac:dyDescent="0.25">
      <c r="A17" s="320"/>
      <c r="B17" s="17">
        <v>16</v>
      </c>
      <c r="C17" s="170" t="s">
        <v>61</v>
      </c>
      <c r="D17" s="235">
        <f t="shared" si="1"/>
        <v>16</v>
      </c>
      <c r="E17" s="255" t="str">
        <f t="shared" si="2"/>
        <v xml:space="preserve">Omissione dei controlli -  -  -  -  -  - </v>
      </c>
      <c r="F17" s="181" t="s">
        <v>233</v>
      </c>
      <c r="G17" s="182"/>
      <c r="H17" s="181"/>
      <c r="I17" s="182"/>
      <c r="J17" s="181"/>
      <c r="K17" s="182"/>
      <c r="L17" s="181"/>
    </row>
    <row r="18" spans="1:55" ht="60" customHeight="1" x14ac:dyDescent="0.25">
      <c r="A18" s="321" t="str">
        <f>+tabella!B6</f>
        <v>UFFICIO LEGALE</v>
      </c>
      <c r="B18" s="17">
        <v>17</v>
      </c>
      <c r="C18" s="170" t="s">
        <v>27</v>
      </c>
      <c r="D18" s="235">
        <f t="shared" si="1"/>
        <v>17</v>
      </c>
      <c r="E18" s="255" t="str">
        <f t="shared" si="2"/>
        <v xml:space="preserve">omissione controlli - alterazione/manipolazione/utilizzo improprio di info e di documentazione - alterazione/manipolazione/utilizzo improprio di info e di documentazione - alterazione/manipolazione/utilizzo improprio di info e di documentazione - alterazione/manipolazione/utilizzo improprio di info e di documentazione -  - </v>
      </c>
      <c r="F18" s="181" t="s">
        <v>103</v>
      </c>
      <c r="G18" s="182" t="s">
        <v>237</v>
      </c>
      <c r="H18" s="181" t="s">
        <v>237</v>
      </c>
      <c r="I18" s="182" t="s">
        <v>237</v>
      </c>
      <c r="J18" s="181" t="s">
        <v>237</v>
      </c>
      <c r="K18" s="182"/>
      <c r="L18" s="181"/>
    </row>
    <row r="19" spans="1:55" ht="60" customHeight="1" x14ac:dyDescent="0.25">
      <c r="A19" s="321"/>
      <c r="B19" s="17">
        <v>18</v>
      </c>
      <c r="C19" s="170" t="s">
        <v>28</v>
      </c>
      <c r="D19" s="235">
        <f t="shared" si="1"/>
        <v>18</v>
      </c>
      <c r="E19" s="255" t="str">
        <f t="shared" si="2"/>
        <v xml:space="preserve">omissione controlli - omissione controlli - alterazione/manipolazione/utilizzo improprio di info e di documentazione - alterazione/manipolazione/utilizzo improprio di info e di documentazione - alterazione/manipolazione/utilizzo improprio di info e di documentazione -  - </v>
      </c>
      <c r="F19" s="181" t="s">
        <v>103</v>
      </c>
      <c r="G19" s="182" t="s">
        <v>103</v>
      </c>
      <c r="H19" s="181" t="s">
        <v>237</v>
      </c>
      <c r="I19" s="182" t="s">
        <v>237</v>
      </c>
      <c r="J19" s="181" t="s">
        <v>237</v>
      </c>
      <c r="K19" s="182"/>
      <c r="L19" s="181"/>
    </row>
    <row r="20" spans="1:55" ht="60" customHeight="1" x14ac:dyDescent="0.25">
      <c r="A20" s="321"/>
      <c r="B20" s="17">
        <v>19</v>
      </c>
      <c r="C20" s="170" t="s">
        <v>29</v>
      </c>
      <c r="D20" s="235">
        <f t="shared" si="1"/>
        <v>19</v>
      </c>
      <c r="E20" s="255" t="str">
        <f t="shared" si="2"/>
        <v xml:space="preserve">omissione controlli - omissione controlli - omissione controlli - alterazione/manipolazione/utilizzo improprio di info e di documentazione - alterare la  documentazione allegata all'istanza o rappresentare falsamente la realtà al fine di favorire soggetti non aventi diritto  -  - </v>
      </c>
      <c r="F20" s="181" t="s">
        <v>103</v>
      </c>
      <c r="G20" s="182" t="s">
        <v>103</v>
      </c>
      <c r="H20" s="181" t="s">
        <v>103</v>
      </c>
      <c r="I20" s="182" t="s">
        <v>237</v>
      </c>
      <c r="J20" s="181" t="s">
        <v>251</v>
      </c>
      <c r="K20" s="182"/>
      <c r="L20" s="181"/>
    </row>
    <row r="21" spans="1:55" ht="60" customHeight="1" x14ac:dyDescent="0.25">
      <c r="A21" s="321"/>
      <c r="B21" s="17">
        <v>20</v>
      </c>
      <c r="C21" s="170" t="s">
        <v>30</v>
      </c>
      <c r="D21" s="235">
        <f t="shared" si="1"/>
        <v>20</v>
      </c>
      <c r="E21" s="255" t="str">
        <f t="shared" si="2"/>
        <v xml:space="preserve">omissione controlli - omissione controlli - omissione controlli - omissione controlli - omettere volutamente di inserire nel fascicolo documenti utili alla difesa in giudizio al fine di agevolare la controparte -  - </v>
      </c>
      <c r="F21" s="181" t="s">
        <v>103</v>
      </c>
      <c r="G21" s="182" t="s">
        <v>103</v>
      </c>
      <c r="H21" s="181" t="s">
        <v>103</v>
      </c>
      <c r="I21" s="182" t="s">
        <v>103</v>
      </c>
      <c r="J21" s="181" t="s">
        <v>256</v>
      </c>
      <c r="K21" s="182"/>
      <c r="L21" s="181"/>
    </row>
    <row r="22" spans="1:55" ht="60" customHeight="1" x14ac:dyDescent="0.25">
      <c r="A22" s="321"/>
      <c r="B22" s="17">
        <v>21</v>
      </c>
      <c r="C22" s="171" t="s">
        <v>31</v>
      </c>
      <c r="D22" s="235">
        <f t="shared" si="1"/>
        <v>21</v>
      </c>
      <c r="E22" s="255" t="str">
        <f t="shared" si="2"/>
        <v xml:space="preserve">mancanza rotazione discrezionalità - discrezionalità - non utilizzo piattaforma appalti - omissione controlli -  -  - </v>
      </c>
      <c r="F22" s="181" t="s">
        <v>258</v>
      </c>
      <c r="G22" s="182" t="s">
        <v>260</v>
      </c>
      <c r="H22" s="181" t="s">
        <v>262</v>
      </c>
      <c r="I22" s="182" t="s">
        <v>103</v>
      </c>
      <c r="J22" s="181"/>
      <c r="K22" s="182"/>
      <c r="L22" s="181"/>
    </row>
    <row r="23" spans="1:55" s="228" customFormat="1" ht="60" customHeight="1" x14ac:dyDescent="0.25">
      <c r="A23" s="321" t="str">
        <f>+tabella!B25</f>
        <v>UFFICIO CONTRATTI</v>
      </c>
      <c r="B23" s="17">
        <v>22</v>
      </c>
      <c r="C23" s="170" t="s">
        <v>39</v>
      </c>
      <c r="D23" s="235">
        <f t="shared" si="1"/>
        <v>22</v>
      </c>
      <c r="E23" s="255" t="s">
        <v>414</v>
      </c>
      <c r="F23" s="226" t="s">
        <v>269</v>
      </c>
      <c r="G23" s="226" t="s">
        <v>269</v>
      </c>
      <c r="H23" s="226" t="s">
        <v>269</v>
      </c>
      <c r="I23" s="226"/>
      <c r="J23" s="226"/>
      <c r="K23" s="226"/>
      <c r="L23" s="226"/>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row>
    <row r="24" spans="1:55" s="228" customFormat="1" ht="60" customHeight="1" x14ac:dyDescent="0.25">
      <c r="A24" s="321"/>
      <c r="B24" s="17">
        <v>23</v>
      </c>
      <c r="C24" s="170" t="s">
        <v>40</v>
      </c>
      <c r="D24" s="235">
        <f t="shared" si="1"/>
        <v>23</v>
      </c>
      <c r="E24" s="255" t="s">
        <v>414</v>
      </c>
      <c r="F24" s="226" t="s">
        <v>269</v>
      </c>
      <c r="G24" s="226" t="s">
        <v>269</v>
      </c>
      <c r="H24" s="226" t="s">
        <v>269</v>
      </c>
      <c r="I24" s="226"/>
      <c r="J24" s="226"/>
      <c r="K24" s="226"/>
      <c r="L24" s="226"/>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row>
    <row r="25" spans="1:55" s="228" customFormat="1" ht="60" customHeight="1" x14ac:dyDescent="0.25">
      <c r="A25" s="321"/>
      <c r="B25" s="17">
        <v>24</v>
      </c>
      <c r="C25" s="170" t="s">
        <v>41</v>
      </c>
      <c r="D25" s="235">
        <f t="shared" si="1"/>
        <v>24</v>
      </c>
      <c r="E25" s="255" t="s">
        <v>414</v>
      </c>
      <c r="F25" s="226" t="s">
        <v>269</v>
      </c>
      <c r="G25" s="226" t="s">
        <v>269</v>
      </c>
      <c r="H25" s="226" t="s">
        <v>269</v>
      </c>
      <c r="I25" s="226"/>
      <c r="J25" s="226"/>
      <c r="K25" s="226"/>
      <c r="L25" s="226"/>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row>
    <row r="26" spans="1:55" ht="60" customHeight="1" x14ac:dyDescent="0.25">
      <c r="A26" s="321"/>
      <c r="B26" s="17">
        <v>25</v>
      </c>
      <c r="C26" s="170" t="s">
        <v>42</v>
      </c>
      <c r="D26" s="235">
        <f t="shared" si="1"/>
        <v>25</v>
      </c>
      <c r="E26" s="255" t="str">
        <f>+CONCATENATE(G26," - ",H26," - ",I26," - ",J26," - ",K26," - ",L26)</f>
        <v xml:space="preserve">Sottrazione/manomissione documenti - Verbalizzazione difforme - discrezionalità - Alterazione dati  -  - </v>
      </c>
      <c r="F26" s="181" t="s">
        <v>276</v>
      </c>
      <c r="G26" s="182" t="s">
        <v>321</v>
      </c>
      <c r="H26" s="181" t="s">
        <v>323</v>
      </c>
      <c r="I26" s="182" t="s">
        <v>260</v>
      </c>
      <c r="J26" s="181" t="s">
        <v>326</v>
      </c>
      <c r="K26" s="182"/>
      <c r="L26" s="181"/>
    </row>
    <row r="27" spans="1:55" ht="60" customHeight="1" x14ac:dyDescent="0.25">
      <c r="A27" s="222" t="str">
        <f>+tabella!B29</f>
        <v>SEDI OEPERATIVE</v>
      </c>
      <c r="B27" s="17">
        <v>26</v>
      </c>
      <c r="C27" s="170" t="s">
        <v>43</v>
      </c>
      <c r="D27" s="235">
        <f t="shared" si="1"/>
        <v>26</v>
      </c>
      <c r="E27" s="255" t="str">
        <f>+CONCATENATE(,G27," - ",H27," - ",I27," - ",J27," - ",K27," - ",L27)</f>
        <v xml:space="preserve">DISCREZIONALITA' OPERATORE - CONFLITTO DI INTERESSE - ALTERAZIONE DOCUMENTALE -OMISSIONE CONTROLLI -ESECUZIONE LAVORI NON PREVISTI -  -  -  - </v>
      </c>
      <c r="F27" s="181" t="s">
        <v>276</v>
      </c>
      <c r="G27" s="182" t="s">
        <v>272</v>
      </c>
      <c r="H27" s="181" t="s">
        <v>274</v>
      </c>
      <c r="I27" s="182"/>
      <c r="J27" s="181"/>
      <c r="K27" s="182"/>
      <c r="L27" s="181"/>
    </row>
    <row r="28" spans="1:55" ht="60" customHeight="1" x14ac:dyDescent="0.25">
      <c r="A28" s="321" t="str">
        <f>+tabella!B15</f>
        <v>Sistemi informativi aziendali &amp; CED</v>
      </c>
      <c r="B28" s="17">
        <v>27</v>
      </c>
      <c r="C28" s="170" t="s">
        <v>34</v>
      </c>
      <c r="D28" s="235">
        <f t="shared" si="1"/>
        <v>27</v>
      </c>
      <c r="E28" s="255" t="str">
        <f t="shared" si="2"/>
        <v xml:space="preserve">Omissione controllo e/o manipolazione dei dati - Omissione controllo e/o manipolazione dei dati -  - Omissione controllo e/o manipolazione dei dati - Alterazione dei tempi -  - </v>
      </c>
      <c r="F28" s="181" t="s">
        <v>279</v>
      </c>
      <c r="G28" s="182" t="s">
        <v>279</v>
      </c>
      <c r="H28" s="181"/>
      <c r="I28" s="182" t="s">
        <v>279</v>
      </c>
      <c r="J28" s="181" t="s">
        <v>284</v>
      </c>
      <c r="K28" s="182"/>
      <c r="L28" s="181"/>
    </row>
    <row r="29" spans="1:55" ht="60" customHeight="1" x14ac:dyDescent="0.25">
      <c r="A29" s="321"/>
      <c r="B29" s="17">
        <v>28</v>
      </c>
      <c r="C29" s="170" t="s">
        <v>35</v>
      </c>
      <c r="D29" s="235">
        <f t="shared" si="1"/>
        <v>28</v>
      </c>
      <c r="E29" s="255" t="str">
        <f t="shared" si="2"/>
        <v xml:space="preserve">Alterazione dei tempi - Omissione controllo e/o manipolazione dei dati - Omissione controllo e/o manipolazione dei dati -  -  -  - </v>
      </c>
      <c r="F29" s="182" t="s">
        <v>284</v>
      </c>
      <c r="G29" s="182" t="s">
        <v>279</v>
      </c>
      <c r="H29" s="181" t="s">
        <v>279</v>
      </c>
      <c r="I29" s="182"/>
      <c r="J29" s="181"/>
      <c r="K29" s="182"/>
      <c r="L29" s="181"/>
    </row>
    <row r="30" spans="1:55" ht="60" customHeight="1" x14ac:dyDescent="0.25">
      <c r="A30" s="321"/>
      <c r="B30" s="17">
        <v>29</v>
      </c>
      <c r="C30" s="170" t="s">
        <v>36</v>
      </c>
      <c r="D30" s="235">
        <f t="shared" si="1"/>
        <v>29</v>
      </c>
      <c r="E30" s="255" t="str">
        <f t="shared" si="2"/>
        <v xml:space="preserve">Manipolazione dei dati - Alterazione dei tempi - Omissione controllo e/o manipolazione dei dati - Omissione controllo - Alterazione dei tempi -  - </v>
      </c>
      <c r="F30" s="181" t="s">
        <v>289</v>
      </c>
      <c r="G30" s="182" t="s">
        <v>284</v>
      </c>
      <c r="H30" s="181" t="s">
        <v>279</v>
      </c>
      <c r="I30" s="182" t="s">
        <v>293</v>
      </c>
      <c r="J30" s="181" t="s">
        <v>284</v>
      </c>
      <c r="K30" s="182"/>
      <c r="L30" s="181"/>
    </row>
    <row r="31" spans="1:55" ht="60" customHeight="1" x14ac:dyDescent="0.25">
      <c r="A31" s="321"/>
      <c r="B31" s="17">
        <v>30</v>
      </c>
      <c r="C31" s="170" t="s">
        <v>37</v>
      </c>
      <c r="D31" s="235">
        <f t="shared" si="1"/>
        <v>30</v>
      </c>
      <c r="E31" s="255" t="str">
        <f t="shared" si="2"/>
        <v xml:space="preserve">Manipolazione dei dati - Alterazione dei tempi - Alterazione dei tempi - Manipolazione dei dati -  -  - </v>
      </c>
      <c r="F31" s="181" t="s">
        <v>289</v>
      </c>
      <c r="G31" s="182" t="s">
        <v>284</v>
      </c>
      <c r="H31" s="181" t="s">
        <v>284</v>
      </c>
      <c r="I31" s="182" t="s">
        <v>289</v>
      </c>
      <c r="J31" s="181"/>
      <c r="K31" s="182"/>
      <c r="L31" s="181"/>
    </row>
    <row r="32" spans="1:55" ht="60" customHeight="1" x14ac:dyDescent="0.25">
      <c r="A32" s="321"/>
      <c r="B32" s="17">
        <v>31</v>
      </c>
      <c r="C32" s="171" t="s">
        <v>38</v>
      </c>
      <c r="D32" s="235">
        <f t="shared" si="1"/>
        <v>31</v>
      </c>
      <c r="E32" s="255" t="str">
        <f t="shared" si="2"/>
        <v xml:space="preserve">Alterazione dei tempi - Omissione controllo e/o manipolazione dei dati - Omissione controllo e/o manipolazione dei dati -  -  -  - </v>
      </c>
      <c r="F32" s="182" t="s">
        <v>284</v>
      </c>
      <c r="G32" s="182" t="s">
        <v>279</v>
      </c>
      <c r="H32" s="181" t="s">
        <v>279</v>
      </c>
      <c r="I32" s="182"/>
      <c r="J32" s="181"/>
      <c r="K32" s="182"/>
      <c r="L32" s="181"/>
    </row>
    <row r="33" spans="1:99" ht="60" customHeight="1" x14ac:dyDescent="0.25">
      <c r="A33" s="321"/>
      <c r="B33" s="17">
        <v>32</v>
      </c>
      <c r="C33" s="170" t="s">
        <v>50</v>
      </c>
      <c r="D33" s="235">
        <f t="shared" si="1"/>
        <v>32</v>
      </c>
      <c r="E33" s="255" t="str">
        <f>+CONCATENATE(FF33," - ",H33," - ",I33," - ",J33," - ",K33," - ",L33)</f>
        <v xml:space="preserve"> - nessun comportamento a rischio -  -  -  - </v>
      </c>
      <c r="F33" s="181" t="s">
        <v>276</v>
      </c>
      <c r="G33" s="182" t="s">
        <v>276</v>
      </c>
      <c r="H33" s="181" t="s">
        <v>276</v>
      </c>
      <c r="I33" s="182"/>
      <c r="J33" s="181"/>
      <c r="K33" s="182"/>
      <c r="L33" s="181"/>
    </row>
    <row r="34" spans="1:99" ht="60" customHeight="1" x14ac:dyDescent="0.25">
      <c r="A34" s="321"/>
      <c r="B34" s="17">
        <v>33</v>
      </c>
      <c r="C34" s="170" t="s">
        <v>51</v>
      </c>
      <c r="D34" s="235">
        <f t="shared" si="1"/>
        <v>33</v>
      </c>
      <c r="E34" s="255" t="str">
        <f t="shared" si="2"/>
        <v xml:space="preserve">Alterazione/manipolazione/utilizzo improprio di informazioni e di documentazione - Omissione controlli -  -  -  -  - </v>
      </c>
      <c r="F34" s="181" t="s">
        <v>304</v>
      </c>
      <c r="G34" s="182" t="s">
        <v>173</v>
      </c>
      <c r="H34" s="181"/>
      <c r="I34" s="182"/>
      <c r="J34" s="181"/>
      <c r="K34" s="182"/>
      <c r="L34" s="181"/>
    </row>
    <row r="35" spans="1:99" ht="60" customHeight="1" x14ac:dyDescent="0.25">
      <c r="A35" s="321"/>
      <c r="B35" s="17">
        <v>34</v>
      </c>
      <c r="C35" s="170" t="s">
        <v>52</v>
      </c>
      <c r="D35" s="235">
        <f t="shared" si="1"/>
        <v>34</v>
      </c>
      <c r="E35" s="255" t="str">
        <f>+CONCATENATE(G35," - ",H35," - ",I35," - ",J35," - ",K35," - ",L35)</f>
        <v xml:space="preserve">Omissione controlli -  -  -  -  - </v>
      </c>
      <c r="F35" s="181" t="s">
        <v>276</v>
      </c>
      <c r="G35" s="182" t="s">
        <v>173</v>
      </c>
      <c r="H35" s="181"/>
      <c r="I35" s="182"/>
      <c r="J35" s="181"/>
      <c r="K35" s="182"/>
      <c r="L35" s="181"/>
    </row>
    <row r="36" spans="1:99" ht="60" customHeight="1" x14ac:dyDescent="0.25">
      <c r="A36" s="321"/>
      <c r="B36" s="17">
        <v>35</v>
      </c>
      <c r="C36" s="170" t="s">
        <v>53</v>
      </c>
      <c r="D36" s="235">
        <f t="shared" si="1"/>
        <v>35</v>
      </c>
      <c r="E36" s="255" t="str">
        <f t="shared" si="2"/>
        <v xml:space="preserve">nessun comportamento a rischio - Utilizzo improprio delle credenziali - Omissione controlli/Alterazione /Falsificazione LOG -  -  -  - </v>
      </c>
      <c r="F36" s="181" t="s">
        <v>276</v>
      </c>
      <c r="G36" s="182" t="s">
        <v>308</v>
      </c>
      <c r="H36" s="181" t="s">
        <v>310</v>
      </c>
      <c r="I36" s="182"/>
      <c r="J36" s="181"/>
      <c r="K36" s="182"/>
      <c r="L36" s="181"/>
    </row>
    <row r="37" spans="1:99" ht="60" customHeight="1" x14ac:dyDescent="0.25">
      <c r="A37" s="321"/>
      <c r="B37" s="17">
        <v>36</v>
      </c>
      <c r="C37" s="171" t="s">
        <v>54</v>
      </c>
      <c r="D37" s="235">
        <f t="shared" si="1"/>
        <v>36</v>
      </c>
      <c r="E37" s="255" t="str">
        <f t="shared" si="2"/>
        <v xml:space="preserve">nessun comportamento a rischio - Alterazione/manipolazione di informazioni  - Omissione controlli -  -  -  - </v>
      </c>
      <c r="F37" s="181" t="s">
        <v>276</v>
      </c>
      <c r="G37" s="182" t="s">
        <v>313</v>
      </c>
      <c r="H37" s="181" t="s">
        <v>173</v>
      </c>
      <c r="I37" s="182"/>
      <c r="J37" s="181"/>
      <c r="K37" s="182"/>
      <c r="L37" s="181"/>
    </row>
    <row r="38" spans="1:99" ht="60" customHeight="1" x14ac:dyDescent="0.25">
      <c r="A38" s="320" t="str">
        <f>+tabella!B38</f>
        <v>CSG</v>
      </c>
      <c r="B38" s="17">
        <v>37</v>
      </c>
      <c r="C38" s="170" t="s">
        <v>62</v>
      </c>
      <c r="D38" s="235">
        <f t="shared" si="1"/>
        <v>37</v>
      </c>
      <c r="E38" s="255" t="str">
        <f t="shared" si="2"/>
        <v xml:space="preserve">Minimizzazione del problema che possa determinare un mancato o tardivo intervento -  -  -  -  -  - </v>
      </c>
      <c r="F38" s="181" t="s">
        <v>338</v>
      </c>
      <c r="G38" s="182"/>
      <c r="H38" s="181"/>
      <c r="I38" s="182"/>
      <c r="J38" s="181"/>
      <c r="K38" s="182"/>
      <c r="L38" s="181"/>
    </row>
    <row r="39" spans="1:99" ht="60" customHeight="1" x14ac:dyDescent="0.25">
      <c r="A39" s="320"/>
      <c r="B39" s="17">
        <v>38</v>
      </c>
      <c r="C39" s="170" t="s">
        <v>63</v>
      </c>
      <c r="D39" s="235">
        <f t="shared" si="1"/>
        <v>38</v>
      </c>
      <c r="E39" s="255" t="str">
        <f t="shared" si="2"/>
        <v xml:space="preserve">Mancata attribuzione dell'effettiva priorità o errata trascrizione - Errato o tardivo smistamento -  -  -  -  - </v>
      </c>
      <c r="F39" s="181" t="s">
        <v>340</v>
      </c>
      <c r="G39" s="182" t="s">
        <v>342</v>
      </c>
      <c r="H39" s="181"/>
      <c r="I39" s="182"/>
      <c r="J39" s="181"/>
      <c r="K39" s="182"/>
      <c r="L39" s="181"/>
    </row>
    <row r="40" spans="1:99" ht="60" customHeight="1" x14ac:dyDescent="0.25">
      <c r="A40" s="320"/>
      <c r="B40" s="17">
        <v>39</v>
      </c>
      <c r="C40" s="170" t="s">
        <v>64</v>
      </c>
      <c r="D40" s="235">
        <f t="shared" si="1"/>
        <v>39</v>
      </c>
      <c r="E40" s="255" t="str">
        <f t="shared" si="2"/>
        <v xml:space="preserve">Errori nella ricerca dati o nella corretta attribuzione della rotazione delle imprese -  -  -  -  -  - </v>
      </c>
      <c r="F40" s="181" t="s">
        <v>344</v>
      </c>
      <c r="G40" s="182"/>
      <c r="H40" s="181"/>
      <c r="I40" s="182"/>
      <c r="J40" s="181"/>
      <c r="K40" s="182"/>
      <c r="L40" s="181"/>
    </row>
    <row r="41" spans="1:99" ht="60" customHeight="1" x14ac:dyDescent="0.25">
      <c r="A41" s="320" t="str">
        <f>+tabella!B41</f>
        <v>TELECONTROLLO</v>
      </c>
      <c r="B41" s="17">
        <v>40</v>
      </c>
      <c r="C41" s="170" t="s">
        <v>66</v>
      </c>
      <c r="D41" s="235">
        <f t="shared" si="1"/>
        <v>40</v>
      </c>
      <c r="E41" s="255" t="str">
        <f t="shared" si="2"/>
        <v xml:space="preserve">Possibili distrazioni nei controlli sulle date o sui valori - Interpretazione non corretta dei dati diretti ed indiretti (allarme, tempi di svuotamento serbatoi, ecc.) -  -  -  -  - </v>
      </c>
      <c r="F41" s="181" t="s">
        <v>346</v>
      </c>
      <c r="G41" s="181" t="s">
        <v>348</v>
      </c>
      <c r="H41" s="181"/>
      <c r="I41" s="182"/>
      <c r="J41" s="181"/>
      <c r="K41" s="182"/>
      <c r="L41" s="181"/>
    </row>
    <row r="42" spans="1:99" ht="60" customHeight="1" x14ac:dyDescent="0.25">
      <c r="A42" s="320"/>
      <c r="B42" s="17">
        <v>41</v>
      </c>
      <c r="C42" s="170" t="s">
        <v>67</v>
      </c>
      <c r="D42" s="235">
        <f t="shared" si="1"/>
        <v>41</v>
      </c>
      <c r="E42" s="255" t="str">
        <f t="shared" si="2"/>
        <v xml:space="preserve">Mancata gestione delle priorità -  -  -  -  -  - </v>
      </c>
      <c r="F42" s="181" t="s">
        <v>350</v>
      </c>
      <c r="G42" s="182"/>
      <c r="H42" s="181"/>
      <c r="I42" s="182"/>
      <c r="J42" s="181"/>
      <c r="K42" s="182"/>
      <c r="L42" s="181"/>
    </row>
    <row r="43" spans="1:99" ht="60" customHeight="1" x14ac:dyDescent="0.25">
      <c r="A43" s="320"/>
      <c r="B43" s="17">
        <v>42</v>
      </c>
      <c r="C43" s="170" t="s">
        <v>68</v>
      </c>
      <c r="D43" s="235">
        <f t="shared" si="1"/>
        <v>42</v>
      </c>
      <c r="E43" s="255" t="str">
        <f t="shared" si="2"/>
        <v xml:space="preserve">Errori nella individuazione dell'eventuale malfunzionamento nella filiera di acquisizione (da campo, connettività, SW) - Mancata gestione delle priorità -  -  -  -  - </v>
      </c>
      <c r="F43" s="181" t="s">
        <v>352</v>
      </c>
      <c r="G43" s="181" t="s">
        <v>350</v>
      </c>
      <c r="H43" s="181"/>
      <c r="I43" s="182"/>
      <c r="J43" s="181"/>
      <c r="K43" s="182"/>
      <c r="L43" s="181"/>
    </row>
    <row r="44" spans="1:99" ht="60" x14ac:dyDescent="0.25">
      <c r="A44" s="320" t="s">
        <v>475</v>
      </c>
      <c r="B44" s="289">
        <v>43</v>
      </c>
      <c r="C44" s="287" t="s">
        <v>449</v>
      </c>
      <c r="D44" s="289">
        <f t="shared" si="1"/>
        <v>43</v>
      </c>
      <c r="E44" s="281" t="s">
        <v>469</v>
      </c>
      <c r="F44" s="181" t="s">
        <v>162</v>
      </c>
      <c r="G44" s="244" t="s">
        <v>347</v>
      </c>
      <c r="H44" s="181"/>
      <c r="I44" s="244"/>
      <c r="J44" s="181"/>
      <c r="K44" s="244"/>
      <c r="L44" s="181"/>
      <c r="BD44" s="233"/>
      <c r="BE44" s="233"/>
      <c r="BF44" s="233"/>
      <c r="BG44" s="233"/>
      <c r="BH44" s="233"/>
      <c r="BI44" s="233"/>
      <c r="BJ44" s="233"/>
      <c r="BK44" s="233"/>
      <c r="BL44" s="233"/>
      <c r="BM44" s="233"/>
      <c r="BN44" s="233"/>
      <c r="BO44" s="233"/>
      <c r="BP44" s="233"/>
      <c r="BQ44" s="233"/>
      <c r="BR44" s="233"/>
      <c r="BS44" s="233"/>
      <c r="BT44" s="233"/>
      <c r="BU44" s="233"/>
      <c r="BV44" s="233"/>
      <c r="BW44" s="233"/>
      <c r="BX44" s="233"/>
      <c r="BY44" s="233"/>
      <c r="BZ44" s="233"/>
      <c r="CA44" s="233"/>
      <c r="CB44" s="233"/>
      <c r="CC44" s="233"/>
      <c r="CD44" s="233"/>
      <c r="CE44" s="233"/>
      <c r="CF44" s="233"/>
      <c r="CG44" s="233"/>
      <c r="CH44" s="233"/>
      <c r="CI44" s="233"/>
      <c r="CJ44" s="233"/>
      <c r="CK44" s="233"/>
      <c r="CL44" s="233"/>
      <c r="CM44" s="233"/>
      <c r="CN44" s="233"/>
      <c r="CO44" s="233"/>
      <c r="CP44" s="233"/>
      <c r="CQ44" s="233"/>
      <c r="CR44" s="233"/>
      <c r="CS44" s="233"/>
      <c r="CT44" s="233"/>
      <c r="CU44" s="233"/>
    </row>
    <row r="45" spans="1:99" ht="60" x14ac:dyDescent="0.25">
      <c r="A45" s="320"/>
      <c r="B45" s="289">
        <v>44</v>
      </c>
      <c r="C45" s="287" t="s">
        <v>450</v>
      </c>
      <c r="D45" s="289">
        <f t="shared" si="1"/>
        <v>44</v>
      </c>
      <c r="E45" s="281" t="s">
        <v>470</v>
      </c>
      <c r="F45" s="181" t="s">
        <v>349</v>
      </c>
      <c r="G45" s="244"/>
      <c r="H45" s="181"/>
      <c r="I45" s="244"/>
      <c r="J45" s="181"/>
      <c r="K45" s="244"/>
      <c r="L45" s="181"/>
      <c r="BD45" s="233"/>
      <c r="BE45" s="233"/>
      <c r="BF45" s="233"/>
      <c r="BG45" s="233"/>
      <c r="BH45" s="233"/>
      <c r="BI45" s="233"/>
      <c r="BJ45" s="233"/>
      <c r="BK45" s="233"/>
      <c r="BL45" s="233"/>
      <c r="BM45" s="233"/>
      <c r="BN45" s="233"/>
      <c r="BO45" s="233"/>
      <c r="BP45" s="233"/>
      <c r="BQ45" s="233"/>
      <c r="BR45" s="233"/>
      <c r="BS45" s="233"/>
      <c r="BT45" s="233"/>
      <c r="BU45" s="233"/>
      <c r="BV45" s="233"/>
      <c r="BW45" s="233"/>
      <c r="BX45" s="233"/>
      <c r="BY45" s="233"/>
      <c r="BZ45" s="233"/>
      <c r="CA45" s="233"/>
      <c r="CB45" s="233"/>
      <c r="CC45" s="233"/>
      <c r="CD45" s="233"/>
      <c r="CE45" s="233"/>
      <c r="CF45" s="233"/>
      <c r="CG45" s="233"/>
      <c r="CH45" s="233"/>
      <c r="CI45" s="233"/>
      <c r="CJ45" s="233"/>
      <c r="CK45" s="233"/>
      <c r="CL45" s="233"/>
      <c r="CM45" s="233"/>
      <c r="CN45" s="233"/>
      <c r="CO45" s="233"/>
      <c r="CP45" s="233"/>
      <c r="CQ45" s="233"/>
      <c r="CR45" s="233"/>
      <c r="CS45" s="233"/>
      <c r="CT45" s="233"/>
      <c r="CU45" s="233"/>
    </row>
    <row r="46" spans="1:99" ht="42.75" x14ac:dyDescent="0.25">
      <c r="A46" s="320"/>
      <c r="B46" s="289">
        <v>45</v>
      </c>
      <c r="C46" s="287" t="s">
        <v>451</v>
      </c>
      <c r="D46" s="289">
        <f t="shared" si="1"/>
        <v>45</v>
      </c>
      <c r="E46" s="281" t="s">
        <v>471</v>
      </c>
      <c r="F46" s="181" t="s">
        <v>351</v>
      </c>
      <c r="G46" s="244" t="s">
        <v>353</v>
      </c>
      <c r="H46" s="181"/>
      <c r="I46" s="244"/>
      <c r="J46" s="181"/>
      <c r="K46" s="244"/>
      <c r="L46" s="181"/>
      <c r="BD46" s="233"/>
      <c r="BE46" s="233"/>
      <c r="BF46" s="233"/>
      <c r="BG46" s="233"/>
      <c r="BH46" s="233"/>
      <c r="BI46" s="233"/>
      <c r="BJ46" s="233"/>
      <c r="BK46" s="233"/>
      <c r="BL46" s="233"/>
      <c r="BM46" s="233"/>
      <c r="BN46" s="233"/>
      <c r="BO46" s="233"/>
      <c r="BP46" s="233"/>
      <c r="BQ46" s="233"/>
      <c r="BR46" s="233"/>
      <c r="BS46" s="233"/>
      <c r="BT46" s="233"/>
      <c r="BU46" s="233"/>
      <c r="BV46" s="233"/>
      <c r="BW46" s="233"/>
      <c r="BX46" s="233"/>
      <c r="BY46" s="233"/>
      <c r="BZ46" s="233"/>
      <c r="CA46" s="233"/>
      <c r="CB46" s="233"/>
      <c r="CC46" s="233"/>
      <c r="CD46" s="233"/>
      <c r="CE46" s="233"/>
      <c r="CF46" s="233"/>
      <c r="CG46" s="233"/>
      <c r="CH46" s="233"/>
      <c r="CI46" s="233"/>
      <c r="CJ46" s="233"/>
      <c r="CK46" s="233"/>
      <c r="CL46" s="233"/>
      <c r="CM46" s="233"/>
      <c r="CN46" s="233"/>
      <c r="CO46" s="233"/>
      <c r="CP46" s="233"/>
      <c r="CQ46" s="233"/>
      <c r="CR46" s="233"/>
      <c r="CS46" s="233"/>
      <c r="CT46" s="233"/>
      <c r="CU46" s="233"/>
    </row>
    <row r="47" spans="1:99" ht="39.950000000000003" customHeight="1" x14ac:dyDescent="0.25">
      <c r="A47" s="320"/>
      <c r="B47" s="289">
        <v>46</v>
      </c>
      <c r="C47" s="287" t="s">
        <v>452</v>
      </c>
      <c r="D47" s="289">
        <f t="shared" si="1"/>
        <v>46</v>
      </c>
      <c r="E47" s="249" t="s">
        <v>472</v>
      </c>
      <c r="F47" s="181" t="s">
        <v>349</v>
      </c>
      <c r="G47" s="244"/>
      <c r="H47" s="181"/>
      <c r="I47" s="244"/>
      <c r="J47" s="181"/>
      <c r="K47" s="244"/>
      <c r="L47" s="181"/>
      <c r="BD47" s="233"/>
      <c r="BE47" s="233"/>
      <c r="BF47" s="233"/>
      <c r="BG47" s="233"/>
      <c r="BH47" s="233"/>
      <c r="BI47" s="233"/>
      <c r="BJ47" s="233"/>
      <c r="BK47" s="233"/>
      <c r="BL47" s="233"/>
      <c r="BM47" s="233"/>
      <c r="BN47" s="233"/>
      <c r="BO47" s="233"/>
      <c r="BP47" s="233"/>
      <c r="BQ47" s="233"/>
      <c r="BR47" s="233"/>
      <c r="BS47" s="233"/>
      <c r="BT47" s="233"/>
      <c r="BU47" s="233"/>
      <c r="BV47" s="233"/>
      <c r="BW47" s="233"/>
      <c r="BX47" s="233"/>
      <c r="BY47" s="233"/>
      <c r="BZ47" s="233"/>
      <c r="CA47" s="233"/>
      <c r="CB47" s="233"/>
      <c r="CC47" s="233"/>
      <c r="CD47" s="233"/>
      <c r="CE47" s="233"/>
      <c r="CF47" s="233"/>
      <c r="CG47" s="233"/>
      <c r="CH47" s="233"/>
      <c r="CI47" s="233"/>
      <c r="CJ47" s="233"/>
      <c r="CK47" s="233"/>
      <c r="CL47" s="233"/>
      <c r="CM47" s="233"/>
      <c r="CN47" s="233"/>
      <c r="CO47" s="233"/>
      <c r="CP47" s="233"/>
      <c r="CQ47" s="233"/>
      <c r="CR47" s="233"/>
      <c r="CS47" s="233"/>
      <c r="CT47" s="233"/>
      <c r="CU47" s="233"/>
    </row>
    <row r="48" spans="1:99" ht="30" x14ac:dyDescent="0.25">
      <c r="A48" s="320"/>
      <c r="B48" s="289">
        <v>47</v>
      </c>
      <c r="C48" s="288" t="s">
        <v>453</v>
      </c>
      <c r="D48" s="289">
        <f t="shared" si="1"/>
        <v>47</v>
      </c>
      <c r="E48" s="255" t="s">
        <v>473</v>
      </c>
      <c r="F48" s="181" t="s">
        <v>351</v>
      </c>
      <c r="G48" s="244" t="s">
        <v>353</v>
      </c>
      <c r="H48" s="181"/>
      <c r="I48" s="244"/>
      <c r="J48" s="181"/>
      <c r="K48" s="244"/>
      <c r="L48" s="181"/>
      <c r="BD48" s="233"/>
      <c r="BE48" s="233"/>
      <c r="BF48" s="233"/>
      <c r="BG48" s="233"/>
      <c r="BH48" s="233"/>
      <c r="BI48" s="233"/>
      <c r="BJ48" s="233"/>
      <c r="BK48" s="233"/>
      <c r="BL48" s="233"/>
      <c r="BM48" s="233"/>
      <c r="BN48" s="233"/>
      <c r="BO48" s="233"/>
      <c r="BP48" s="233"/>
      <c r="BQ48" s="233"/>
      <c r="BR48" s="233"/>
      <c r="BS48" s="233"/>
      <c r="BT48" s="233"/>
      <c r="BU48" s="233"/>
      <c r="BV48" s="233"/>
      <c r="BW48" s="233"/>
      <c r="BX48" s="233"/>
      <c r="BY48" s="233"/>
      <c r="BZ48" s="233"/>
      <c r="CA48" s="233"/>
      <c r="CB48" s="233"/>
      <c r="CC48" s="233"/>
      <c r="CD48" s="233"/>
      <c r="CE48" s="233"/>
      <c r="CF48" s="233"/>
      <c r="CG48" s="233"/>
      <c r="CH48" s="233"/>
      <c r="CI48" s="233"/>
      <c r="CJ48" s="233"/>
      <c r="CK48" s="233"/>
      <c r="CL48" s="233"/>
      <c r="CM48" s="233"/>
      <c r="CN48" s="233"/>
      <c r="CO48" s="233"/>
      <c r="CP48" s="233"/>
      <c r="CQ48" s="233"/>
      <c r="CR48" s="233"/>
      <c r="CS48" s="233"/>
      <c r="CT48" s="233"/>
      <c r="CU48" s="233"/>
    </row>
  </sheetData>
  <mergeCells count="10">
    <mergeCell ref="A44:A48"/>
    <mergeCell ref="A28:A37"/>
    <mergeCell ref="A38:A40"/>
    <mergeCell ref="A41:A43"/>
    <mergeCell ref="A2:A6"/>
    <mergeCell ref="A7:A9"/>
    <mergeCell ref="A11:A14"/>
    <mergeCell ref="A15:A17"/>
    <mergeCell ref="A18:A22"/>
    <mergeCell ref="A23:A2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0783C-213E-40BE-89AE-98C2CEA107E5}">
  <sheetPr>
    <tabColor rgb="FFFF0000"/>
  </sheetPr>
  <dimension ref="A1:R60"/>
  <sheetViews>
    <sheetView topLeftCell="A7" workbookViewId="0">
      <selection activeCell="B11" sqref="B11:B13"/>
    </sheetView>
  </sheetViews>
  <sheetFormatPr defaultRowHeight="15" x14ac:dyDescent="0.25"/>
  <cols>
    <col min="1" max="1" width="48.5703125" style="274" bestFit="1" customWidth="1"/>
    <col min="2" max="2" width="38" style="260" bestFit="1" customWidth="1"/>
    <col min="4" max="4" width="34.140625" style="262" customWidth="1"/>
    <col min="5" max="10" width="20.7109375" style="258" customWidth="1"/>
    <col min="11" max="11" width="20.7109375" style="258" hidden="1" customWidth="1"/>
    <col min="12" max="15" width="20.7109375" style="258" customWidth="1"/>
    <col min="16" max="16" width="20.7109375" style="258" hidden="1" customWidth="1"/>
    <col min="17" max="17" width="20.7109375" style="292" customWidth="1"/>
    <col min="18" max="18" width="14.85546875" customWidth="1"/>
  </cols>
  <sheetData>
    <row r="1" spans="1:18" x14ac:dyDescent="0.25">
      <c r="C1" s="200"/>
    </row>
    <row r="2" spans="1:18" hidden="1" x14ac:dyDescent="0.25">
      <c r="C2" s="200"/>
      <c r="D2" s="328" t="s">
        <v>11</v>
      </c>
      <c r="E2" s="330" t="s">
        <v>127</v>
      </c>
      <c r="F2" s="330"/>
      <c r="G2" s="330"/>
      <c r="H2" s="330"/>
      <c r="I2" s="330"/>
      <c r="J2" s="330"/>
      <c r="K2" s="331" t="s">
        <v>128</v>
      </c>
      <c r="L2" s="332" t="s">
        <v>129</v>
      </c>
      <c r="M2" s="332"/>
      <c r="N2" s="332"/>
      <c r="O2" s="332"/>
      <c r="P2" s="333" t="s">
        <v>130</v>
      </c>
      <c r="Q2" s="334" t="s">
        <v>477</v>
      </c>
      <c r="R2" s="324" t="s">
        <v>479</v>
      </c>
    </row>
    <row r="3" spans="1:18" s="240" customFormat="1" ht="36" x14ac:dyDescent="0.25">
      <c r="A3" s="274"/>
      <c r="B3" s="261"/>
      <c r="C3" s="257" t="s">
        <v>134</v>
      </c>
      <c r="D3" s="329"/>
      <c r="E3" s="266" t="s">
        <v>135</v>
      </c>
      <c r="F3" s="266" t="s">
        <v>136</v>
      </c>
      <c r="G3" s="266" t="s">
        <v>137</v>
      </c>
      <c r="H3" s="266" t="s">
        <v>138</v>
      </c>
      <c r="I3" s="266" t="s">
        <v>139</v>
      </c>
      <c r="J3" s="266" t="s">
        <v>140</v>
      </c>
      <c r="K3" s="331"/>
      <c r="L3" s="266" t="s">
        <v>141</v>
      </c>
      <c r="M3" s="266" t="s">
        <v>142</v>
      </c>
      <c r="N3" s="266" t="s">
        <v>143</v>
      </c>
      <c r="O3" s="266" t="s">
        <v>144</v>
      </c>
      <c r="P3" s="333"/>
      <c r="Q3" s="334"/>
      <c r="R3" s="325"/>
    </row>
    <row r="4" spans="1:18" ht="39.950000000000003" customHeight="1" x14ac:dyDescent="0.25">
      <c r="A4" s="323" t="s">
        <v>126</v>
      </c>
      <c r="B4" s="326" t="s">
        <v>58</v>
      </c>
      <c r="C4" s="189">
        <v>1</v>
      </c>
      <c r="D4" s="263" t="s">
        <v>44</v>
      </c>
      <c r="E4" s="267">
        <v>1</v>
      </c>
      <c r="F4" s="267">
        <v>5</v>
      </c>
      <c r="G4" s="267">
        <v>3</v>
      </c>
      <c r="H4" s="267">
        <v>3</v>
      </c>
      <c r="I4" s="267">
        <v>3</v>
      </c>
      <c r="J4" s="267">
        <v>5</v>
      </c>
      <c r="K4" s="268">
        <v>3.3333333333333335</v>
      </c>
      <c r="L4" s="267">
        <v>3</v>
      </c>
      <c r="M4" s="267">
        <v>3</v>
      </c>
      <c r="N4" s="267">
        <v>3</v>
      </c>
      <c r="O4" s="267">
        <v>3</v>
      </c>
      <c r="P4" s="268">
        <v>5</v>
      </c>
      <c r="Q4" s="291">
        <v>16.666666666666668</v>
      </c>
      <c r="R4" s="64" t="s">
        <v>157</v>
      </c>
    </row>
    <row r="5" spans="1:18" ht="39.950000000000003" customHeight="1" x14ac:dyDescent="0.25">
      <c r="A5" s="323"/>
      <c r="B5" s="326"/>
      <c r="C5" s="189">
        <v>2</v>
      </c>
      <c r="D5" s="263" t="s">
        <v>45</v>
      </c>
      <c r="E5" s="267">
        <v>3</v>
      </c>
      <c r="F5" s="267">
        <v>5</v>
      </c>
      <c r="G5" s="267">
        <v>3</v>
      </c>
      <c r="H5" s="267">
        <v>3</v>
      </c>
      <c r="I5" s="267">
        <v>3</v>
      </c>
      <c r="J5" s="267">
        <v>3</v>
      </c>
      <c r="K5" s="268">
        <v>3.3333333333333335</v>
      </c>
      <c r="L5" s="267">
        <v>5</v>
      </c>
      <c r="M5" s="267">
        <v>5</v>
      </c>
      <c r="N5" s="267">
        <v>2</v>
      </c>
      <c r="O5" s="267">
        <v>2</v>
      </c>
      <c r="P5" s="268">
        <v>3.5</v>
      </c>
      <c r="Q5" s="291">
        <v>11.666666666666668</v>
      </c>
      <c r="R5" s="64" t="s">
        <v>157</v>
      </c>
    </row>
    <row r="6" spans="1:18" ht="39.950000000000003" customHeight="1" x14ac:dyDescent="0.25">
      <c r="A6" s="323"/>
      <c r="B6" s="326"/>
      <c r="C6" s="189">
        <v>3</v>
      </c>
      <c r="D6" s="263" t="s">
        <v>47</v>
      </c>
      <c r="E6" s="267">
        <v>1</v>
      </c>
      <c r="F6" s="267">
        <v>2</v>
      </c>
      <c r="G6" s="267">
        <v>3</v>
      </c>
      <c r="H6" s="267">
        <v>3</v>
      </c>
      <c r="I6" s="267">
        <v>5</v>
      </c>
      <c r="J6" s="267">
        <v>5</v>
      </c>
      <c r="K6" s="268">
        <v>3.1666666666666665</v>
      </c>
      <c r="L6" s="267">
        <v>5</v>
      </c>
      <c r="M6" s="267">
        <v>5</v>
      </c>
      <c r="N6" s="267">
        <v>2</v>
      </c>
      <c r="O6" s="267">
        <v>3</v>
      </c>
      <c r="P6" s="268">
        <v>3.75</v>
      </c>
      <c r="Q6" s="291">
        <v>11.875</v>
      </c>
      <c r="R6" s="64" t="s">
        <v>157</v>
      </c>
    </row>
    <row r="7" spans="1:18" ht="39.950000000000003" customHeight="1" x14ac:dyDescent="0.25">
      <c r="A7" s="323"/>
      <c r="B7" s="326"/>
      <c r="C7" s="189">
        <v>4</v>
      </c>
      <c r="D7" s="263" t="s">
        <v>46</v>
      </c>
      <c r="E7" s="267">
        <v>1</v>
      </c>
      <c r="F7" s="267">
        <v>2</v>
      </c>
      <c r="G7" s="267">
        <v>1</v>
      </c>
      <c r="H7" s="267">
        <v>5</v>
      </c>
      <c r="I7" s="267">
        <v>3</v>
      </c>
      <c r="J7" s="267">
        <v>3</v>
      </c>
      <c r="K7" s="268">
        <v>2.5</v>
      </c>
      <c r="L7" s="267">
        <v>4</v>
      </c>
      <c r="M7" s="267">
        <v>5</v>
      </c>
      <c r="N7" s="267">
        <v>3</v>
      </c>
      <c r="O7" s="267">
        <v>4</v>
      </c>
      <c r="P7" s="268">
        <v>4</v>
      </c>
      <c r="Q7" s="291">
        <v>10</v>
      </c>
      <c r="R7" s="64" t="s">
        <v>157</v>
      </c>
    </row>
    <row r="8" spans="1:18" ht="39.950000000000003" customHeight="1" x14ac:dyDescent="0.25">
      <c r="A8" s="323" t="s">
        <v>199</v>
      </c>
      <c r="B8" s="327" t="s">
        <v>366</v>
      </c>
      <c r="C8" s="189">
        <v>6</v>
      </c>
      <c r="D8" s="263" t="s">
        <v>22</v>
      </c>
      <c r="E8" s="269">
        <v>1</v>
      </c>
      <c r="F8" s="269">
        <v>5</v>
      </c>
      <c r="G8" s="269">
        <v>3</v>
      </c>
      <c r="H8" s="269">
        <v>3</v>
      </c>
      <c r="I8" s="269">
        <v>3</v>
      </c>
      <c r="J8" s="269">
        <v>5</v>
      </c>
      <c r="K8" s="270">
        <f>IF(E8=0,"da completare",AVERAGE(E8:J8))</f>
        <v>3.3333333333333335</v>
      </c>
      <c r="L8" s="269">
        <v>5</v>
      </c>
      <c r="M8" s="269">
        <v>5</v>
      </c>
      <c r="N8" s="269">
        <v>4</v>
      </c>
      <c r="O8" s="269">
        <v>4</v>
      </c>
      <c r="P8" s="270">
        <f>IF(L8=0,"da completare",AVERAGE(L8:O8))</f>
        <v>4.5</v>
      </c>
      <c r="Q8" s="290">
        <f t="shared" ref="Q8:Q16" si="0">IF(K8="da completare","da completare",K8*P8)</f>
        <v>15</v>
      </c>
      <c r="R8" s="48" t="str">
        <f t="shared" ref="R8:R16" si="1">IF(Q8="da completare","da completare",IF(Q8&gt;16,"ALTO",IF(Q8&lt;9,"BASSO","MEDIO")))</f>
        <v>MEDIO</v>
      </c>
    </row>
    <row r="9" spans="1:18" ht="39.950000000000003" customHeight="1" x14ac:dyDescent="0.25">
      <c r="A9" s="323"/>
      <c r="B9" s="327"/>
      <c r="C9" s="189">
        <v>7</v>
      </c>
      <c r="D9" s="263" t="s">
        <v>24</v>
      </c>
      <c r="E9" s="269">
        <v>1</v>
      </c>
      <c r="F9" s="269">
        <v>5</v>
      </c>
      <c r="G9" s="269">
        <v>5</v>
      </c>
      <c r="H9" s="269">
        <v>3</v>
      </c>
      <c r="I9" s="269">
        <v>1</v>
      </c>
      <c r="J9" s="269">
        <v>1</v>
      </c>
      <c r="K9" s="270">
        <f t="shared" ref="K9:K15" si="2">IF(E9=0,"da completare",AVERAGE(E9:J9))</f>
        <v>2.6666666666666665</v>
      </c>
      <c r="L9" s="269">
        <v>4</v>
      </c>
      <c r="M9" s="269">
        <v>5</v>
      </c>
      <c r="N9" s="269">
        <v>5</v>
      </c>
      <c r="O9" s="269">
        <v>5</v>
      </c>
      <c r="P9" s="270">
        <f t="shared" ref="P9:P16" si="3">IF(L9=0,"da completare",AVERAGE(L9:O9))</f>
        <v>4.75</v>
      </c>
      <c r="Q9" s="290">
        <f t="shared" si="0"/>
        <v>12.666666666666666</v>
      </c>
      <c r="R9" s="48" t="str">
        <f t="shared" si="1"/>
        <v>MEDIO</v>
      </c>
    </row>
    <row r="10" spans="1:18" ht="39.950000000000003" customHeight="1" x14ac:dyDescent="0.25">
      <c r="A10" s="323"/>
      <c r="B10" s="259" t="s">
        <v>416</v>
      </c>
      <c r="C10" s="189">
        <v>9</v>
      </c>
      <c r="D10" s="263" t="s">
        <v>32</v>
      </c>
      <c r="E10" s="269">
        <v>5</v>
      </c>
      <c r="F10" s="269">
        <v>2</v>
      </c>
      <c r="G10" s="269">
        <v>5</v>
      </c>
      <c r="H10" s="269">
        <v>5</v>
      </c>
      <c r="I10" s="269">
        <v>1</v>
      </c>
      <c r="J10" s="269">
        <v>5</v>
      </c>
      <c r="K10" s="270">
        <f t="shared" si="2"/>
        <v>3.8333333333333335</v>
      </c>
      <c r="L10" s="269">
        <v>4</v>
      </c>
      <c r="M10" s="269">
        <v>5</v>
      </c>
      <c r="N10" s="269">
        <v>5</v>
      </c>
      <c r="O10" s="269">
        <v>5</v>
      </c>
      <c r="P10" s="270">
        <f t="shared" si="3"/>
        <v>4.75</v>
      </c>
      <c r="Q10" s="290">
        <f t="shared" si="0"/>
        <v>18.208333333333336</v>
      </c>
      <c r="R10" s="48" t="str">
        <f t="shared" si="1"/>
        <v>ALTO</v>
      </c>
    </row>
    <row r="11" spans="1:18" ht="39.950000000000003" customHeight="1" x14ac:dyDescent="0.25">
      <c r="A11" s="323"/>
      <c r="B11" s="327" t="s">
        <v>369</v>
      </c>
      <c r="C11" s="189">
        <v>6</v>
      </c>
      <c r="D11" s="263" t="s">
        <v>22</v>
      </c>
      <c r="E11" s="267">
        <v>1</v>
      </c>
      <c r="F11" s="267">
        <v>5</v>
      </c>
      <c r="G11" s="267">
        <v>3</v>
      </c>
      <c r="H11" s="267">
        <v>3</v>
      </c>
      <c r="I11" s="267">
        <v>3</v>
      </c>
      <c r="J11" s="267">
        <v>5</v>
      </c>
      <c r="K11" s="270">
        <f t="shared" si="2"/>
        <v>3.3333333333333335</v>
      </c>
      <c r="L11" s="267">
        <v>5</v>
      </c>
      <c r="M11" s="267">
        <v>5</v>
      </c>
      <c r="N11" s="267">
        <v>4</v>
      </c>
      <c r="O11" s="267">
        <v>4</v>
      </c>
      <c r="P11" s="270">
        <f t="shared" si="3"/>
        <v>4.5</v>
      </c>
      <c r="Q11" s="290">
        <f t="shared" si="0"/>
        <v>15</v>
      </c>
      <c r="R11" s="48" t="str">
        <f t="shared" si="1"/>
        <v>MEDIO</v>
      </c>
    </row>
    <row r="12" spans="1:18" ht="39.950000000000003" customHeight="1" x14ac:dyDescent="0.25">
      <c r="A12" s="323"/>
      <c r="B12" s="327"/>
      <c r="C12" s="189">
        <v>7</v>
      </c>
      <c r="D12" s="263" t="s">
        <v>24</v>
      </c>
      <c r="E12" s="267">
        <v>1</v>
      </c>
      <c r="F12" s="267">
        <v>5</v>
      </c>
      <c r="G12" s="267">
        <v>5</v>
      </c>
      <c r="H12" s="267">
        <v>3</v>
      </c>
      <c r="I12" s="267">
        <v>1</v>
      </c>
      <c r="J12" s="267">
        <v>1</v>
      </c>
      <c r="K12" s="270">
        <f t="shared" si="2"/>
        <v>2.6666666666666665</v>
      </c>
      <c r="L12" s="267">
        <v>4</v>
      </c>
      <c r="M12" s="267">
        <v>5</v>
      </c>
      <c r="N12" s="267">
        <v>5</v>
      </c>
      <c r="O12" s="267">
        <v>5</v>
      </c>
      <c r="P12" s="270">
        <f t="shared" si="3"/>
        <v>4.75</v>
      </c>
      <c r="Q12" s="290">
        <f t="shared" si="0"/>
        <v>12.666666666666666</v>
      </c>
      <c r="R12" s="48" t="str">
        <f t="shared" si="1"/>
        <v>MEDIO</v>
      </c>
    </row>
    <row r="13" spans="1:18" ht="39.950000000000003" customHeight="1" x14ac:dyDescent="0.25">
      <c r="A13" s="323"/>
      <c r="B13" s="327"/>
      <c r="C13" s="189">
        <v>13</v>
      </c>
      <c r="D13" s="263" t="s">
        <v>33</v>
      </c>
      <c r="E13" s="267">
        <v>1</v>
      </c>
      <c r="F13" s="267">
        <v>5</v>
      </c>
      <c r="G13" s="267">
        <v>3</v>
      </c>
      <c r="H13" s="267">
        <v>5</v>
      </c>
      <c r="I13" s="267">
        <v>3</v>
      </c>
      <c r="J13" s="267">
        <v>3</v>
      </c>
      <c r="K13" s="270">
        <f t="shared" si="2"/>
        <v>3.3333333333333335</v>
      </c>
      <c r="L13" s="267">
        <v>4</v>
      </c>
      <c r="M13" s="267">
        <v>5</v>
      </c>
      <c r="N13" s="267">
        <v>5</v>
      </c>
      <c r="O13" s="267">
        <v>5</v>
      </c>
      <c r="P13" s="270">
        <f t="shared" si="3"/>
        <v>4.75</v>
      </c>
      <c r="Q13" s="290">
        <f t="shared" si="0"/>
        <v>15.833333333333334</v>
      </c>
      <c r="R13" s="48" t="str">
        <f t="shared" si="1"/>
        <v>MEDIO</v>
      </c>
    </row>
    <row r="14" spans="1:18" ht="39.950000000000003" customHeight="1" x14ac:dyDescent="0.25">
      <c r="A14" s="323"/>
      <c r="B14" s="327" t="s">
        <v>373</v>
      </c>
      <c r="C14" s="189">
        <v>14</v>
      </c>
      <c r="D14" s="263" t="s">
        <v>59</v>
      </c>
      <c r="E14" s="267">
        <v>3</v>
      </c>
      <c r="F14" s="267">
        <v>5</v>
      </c>
      <c r="G14" s="267">
        <v>3</v>
      </c>
      <c r="H14" s="267">
        <v>5</v>
      </c>
      <c r="I14" s="267">
        <v>5</v>
      </c>
      <c r="J14" s="267">
        <v>3</v>
      </c>
      <c r="K14" s="270">
        <f t="shared" si="2"/>
        <v>4</v>
      </c>
      <c r="L14" s="267">
        <v>1</v>
      </c>
      <c r="M14" s="267">
        <v>5</v>
      </c>
      <c r="N14" s="267">
        <v>3</v>
      </c>
      <c r="O14" s="267">
        <v>3</v>
      </c>
      <c r="P14" s="270">
        <f t="shared" si="3"/>
        <v>3</v>
      </c>
      <c r="Q14" s="290">
        <f t="shared" si="0"/>
        <v>12</v>
      </c>
      <c r="R14" s="48" t="str">
        <f t="shared" si="1"/>
        <v>MEDIO</v>
      </c>
    </row>
    <row r="15" spans="1:18" ht="39.950000000000003" customHeight="1" x14ac:dyDescent="0.25">
      <c r="A15" s="323"/>
      <c r="B15" s="327"/>
      <c r="C15" s="189">
        <v>15</v>
      </c>
      <c r="D15" s="263" t="s">
        <v>60</v>
      </c>
      <c r="E15" s="267">
        <v>3</v>
      </c>
      <c r="F15" s="267">
        <v>5</v>
      </c>
      <c r="G15" s="267">
        <v>3</v>
      </c>
      <c r="H15" s="267">
        <v>5</v>
      </c>
      <c r="I15" s="267">
        <v>5</v>
      </c>
      <c r="J15" s="267">
        <v>3</v>
      </c>
      <c r="K15" s="270">
        <f t="shared" si="2"/>
        <v>4</v>
      </c>
      <c r="L15" s="267">
        <v>1</v>
      </c>
      <c r="M15" s="267">
        <v>5</v>
      </c>
      <c r="N15" s="267">
        <v>2</v>
      </c>
      <c r="O15" s="267">
        <v>3</v>
      </c>
      <c r="P15" s="270">
        <f t="shared" si="3"/>
        <v>2.75</v>
      </c>
      <c r="Q15" s="290">
        <f t="shared" si="0"/>
        <v>11</v>
      </c>
      <c r="R15" s="48" t="str">
        <f t="shared" si="1"/>
        <v>MEDIO</v>
      </c>
    </row>
    <row r="16" spans="1:18" ht="39.950000000000003" customHeight="1" x14ac:dyDescent="0.25">
      <c r="A16" s="323"/>
      <c r="B16" s="327"/>
      <c r="C16" s="189">
        <v>16</v>
      </c>
      <c r="D16" s="263" t="s">
        <v>61</v>
      </c>
      <c r="E16" s="267">
        <v>3</v>
      </c>
      <c r="F16" s="267">
        <v>5</v>
      </c>
      <c r="G16" s="267">
        <v>3</v>
      </c>
      <c r="H16" s="267">
        <v>5</v>
      </c>
      <c r="I16" s="267">
        <v>5</v>
      </c>
      <c r="J16" s="267">
        <v>3</v>
      </c>
      <c r="K16" s="270">
        <f>IF(E16=0,"da completare",AVERAGE(E16:J16))</f>
        <v>4</v>
      </c>
      <c r="L16" s="267">
        <v>5</v>
      </c>
      <c r="M16" s="267">
        <v>5</v>
      </c>
      <c r="N16" s="267">
        <v>1</v>
      </c>
      <c r="O16" s="267">
        <v>1</v>
      </c>
      <c r="P16" s="270">
        <f t="shared" si="3"/>
        <v>3</v>
      </c>
      <c r="Q16" s="290">
        <f t="shared" si="0"/>
        <v>12</v>
      </c>
      <c r="R16" s="48" t="str">
        <f t="shared" si="1"/>
        <v>MEDIO</v>
      </c>
    </row>
    <row r="17" spans="1:18" ht="39.950000000000003" customHeight="1" x14ac:dyDescent="0.25">
      <c r="A17" s="323" t="s">
        <v>264</v>
      </c>
      <c r="B17" s="261" t="str">
        <f>+'AREA 3'!A4</f>
        <v>UFFICIO LEGALE</v>
      </c>
      <c r="C17" s="189">
        <f>+'AREA 3'!B4</f>
        <v>18</v>
      </c>
      <c r="D17" s="263" t="str">
        <f>+'AREA 3'!C4</f>
        <v>rateizzazioni</v>
      </c>
      <c r="E17" s="267">
        <v>3</v>
      </c>
      <c r="F17" s="267">
        <v>5</v>
      </c>
      <c r="G17" s="267">
        <v>5</v>
      </c>
      <c r="H17" s="267">
        <v>3</v>
      </c>
      <c r="I17" s="267">
        <v>1</v>
      </c>
      <c r="J17" s="267">
        <v>2</v>
      </c>
      <c r="K17" s="270">
        <v>3.1666666666666665</v>
      </c>
      <c r="L17" s="267">
        <v>1</v>
      </c>
      <c r="M17" s="267">
        <v>1</v>
      </c>
      <c r="N17" s="267">
        <v>1</v>
      </c>
      <c r="O17" s="267">
        <v>1</v>
      </c>
      <c r="P17" s="270">
        <v>1</v>
      </c>
      <c r="Q17" s="291">
        <v>3.1666666666666665</v>
      </c>
      <c r="R17" s="48" t="s">
        <v>225</v>
      </c>
    </row>
    <row r="18" spans="1:18" ht="39.950000000000003" customHeight="1" x14ac:dyDescent="0.25">
      <c r="A18" s="323"/>
      <c r="B18" s="322" t="s">
        <v>370</v>
      </c>
      <c r="C18" s="189">
        <f>+'AREA 3'!B5</f>
        <v>22</v>
      </c>
      <c r="D18" s="263" t="str">
        <f>+'AREA 3'!C5</f>
        <v>Allacciamento</v>
      </c>
      <c r="E18" s="267">
        <v>1</v>
      </c>
      <c r="F18" s="267">
        <v>5</v>
      </c>
      <c r="G18" s="267">
        <v>3</v>
      </c>
      <c r="H18" s="267">
        <v>3</v>
      </c>
      <c r="I18" s="267">
        <v>1</v>
      </c>
      <c r="J18" s="267">
        <v>4</v>
      </c>
      <c r="K18" s="270">
        <v>2.8333333333333335</v>
      </c>
      <c r="L18" s="267">
        <v>2</v>
      </c>
      <c r="M18" s="267">
        <v>1</v>
      </c>
      <c r="N18" s="267">
        <v>1</v>
      </c>
      <c r="O18" s="267"/>
      <c r="P18" s="270">
        <v>1.3333333333333333</v>
      </c>
      <c r="Q18" s="291">
        <v>3.7777777777777777</v>
      </c>
      <c r="R18" s="48" t="s">
        <v>225</v>
      </c>
    </row>
    <row r="19" spans="1:18" ht="39.950000000000003" customHeight="1" x14ac:dyDescent="0.25">
      <c r="A19" s="323"/>
      <c r="B19" s="322"/>
      <c r="C19" s="189">
        <f>+'AREA 3'!B6</f>
        <v>23</v>
      </c>
      <c r="D19" s="263" t="str">
        <f>+'AREA 3'!C6</f>
        <v>Spostamento</v>
      </c>
      <c r="E19" s="267">
        <v>1</v>
      </c>
      <c r="F19" s="267">
        <v>5</v>
      </c>
      <c r="G19" s="267">
        <v>3</v>
      </c>
      <c r="H19" s="267">
        <v>3</v>
      </c>
      <c r="I19" s="267">
        <v>1</v>
      </c>
      <c r="J19" s="267">
        <v>4</v>
      </c>
      <c r="K19" s="270">
        <v>2.8333333333333335</v>
      </c>
      <c r="L19" s="267">
        <v>2</v>
      </c>
      <c r="M19" s="267">
        <v>1</v>
      </c>
      <c r="N19" s="267">
        <v>1</v>
      </c>
      <c r="O19" s="267"/>
      <c r="P19" s="270">
        <v>1.3333333333333333</v>
      </c>
      <c r="Q19" s="291">
        <v>3.7777777777777777</v>
      </c>
      <c r="R19" s="48" t="s">
        <v>225</v>
      </c>
    </row>
    <row r="20" spans="1:18" ht="39.950000000000003" customHeight="1" x14ac:dyDescent="0.25">
      <c r="A20" s="323"/>
      <c r="B20" s="322"/>
      <c r="C20" s="189">
        <f>+'AREA 3'!B7</f>
        <v>24</v>
      </c>
      <c r="D20" s="263" t="str">
        <f>+'AREA 3'!C7</f>
        <v>disdetta</v>
      </c>
      <c r="E20" s="267">
        <v>1</v>
      </c>
      <c r="F20" s="267">
        <v>5</v>
      </c>
      <c r="G20" s="267">
        <v>3</v>
      </c>
      <c r="H20" s="267">
        <v>3</v>
      </c>
      <c r="I20" s="267">
        <v>1</v>
      </c>
      <c r="J20" s="267">
        <v>4</v>
      </c>
      <c r="K20" s="270">
        <v>2.8333333333333335</v>
      </c>
      <c r="L20" s="267">
        <v>2</v>
      </c>
      <c r="M20" s="267">
        <v>1</v>
      </c>
      <c r="N20" s="267">
        <v>1</v>
      </c>
      <c r="O20" s="267"/>
      <c r="P20" s="270">
        <v>1.3333333333333333</v>
      </c>
      <c r="Q20" s="291">
        <v>3.7777777777777777</v>
      </c>
      <c r="R20" s="48" t="s">
        <v>225</v>
      </c>
    </row>
    <row r="21" spans="1:18" ht="39.950000000000003" customHeight="1" x14ac:dyDescent="0.25">
      <c r="A21" s="323" t="s">
        <v>277</v>
      </c>
      <c r="B21" s="335" t="s">
        <v>366</v>
      </c>
      <c r="C21" s="189">
        <f>+'AREA 4'!B4</f>
        <v>6</v>
      </c>
      <c r="D21" s="264" t="s">
        <v>22</v>
      </c>
      <c r="E21" s="269">
        <v>1</v>
      </c>
      <c r="F21" s="269">
        <v>5</v>
      </c>
      <c r="G21" s="269">
        <v>3</v>
      </c>
      <c r="H21" s="269">
        <v>3</v>
      </c>
      <c r="I21" s="269">
        <v>5</v>
      </c>
      <c r="J21" s="269">
        <v>3</v>
      </c>
      <c r="K21" s="270">
        <f>IF(E21=0,"da completare",AVERAGE(E21:J21))</f>
        <v>3.3333333333333335</v>
      </c>
      <c r="L21" s="269">
        <v>5</v>
      </c>
      <c r="M21" s="269">
        <v>5</v>
      </c>
      <c r="N21" s="269">
        <v>4</v>
      </c>
      <c r="O21" s="269">
        <v>5</v>
      </c>
      <c r="P21" s="270">
        <f>IF(L21=0,"da completare",AVERAGE(L21:O21))</f>
        <v>4.75</v>
      </c>
      <c r="Q21" s="290">
        <f>IF(K21="da completare","da completare",K21*P21)</f>
        <v>15.833333333333334</v>
      </c>
      <c r="R21" s="48" t="str">
        <f>IF(Q21="da completare","da completare",IF(Q21&gt;16,"ALTO",IF(Q21&lt;9,"BASSO","MEDIO")))</f>
        <v>MEDIO</v>
      </c>
    </row>
    <row r="22" spans="1:18" ht="39.950000000000003" customHeight="1" x14ac:dyDescent="0.25">
      <c r="A22" s="323"/>
      <c r="B22" s="335"/>
      <c r="C22" s="189">
        <f>+'AREA 4'!B5</f>
        <v>7</v>
      </c>
      <c r="D22" s="264" t="s">
        <v>24</v>
      </c>
      <c r="E22" s="269">
        <v>1</v>
      </c>
      <c r="F22" s="269">
        <v>5</v>
      </c>
      <c r="G22" s="269">
        <v>3</v>
      </c>
      <c r="H22" s="269">
        <v>1</v>
      </c>
      <c r="I22" s="269">
        <v>1</v>
      </c>
      <c r="J22" s="269">
        <v>1</v>
      </c>
      <c r="K22" s="270">
        <f t="shared" ref="K22" si="4">IF(E22=0,"da completare",AVERAGE(E22:J22))</f>
        <v>2</v>
      </c>
      <c r="L22" s="269">
        <v>3</v>
      </c>
      <c r="M22" s="269">
        <v>5</v>
      </c>
      <c r="N22" s="269">
        <v>4</v>
      </c>
      <c r="O22" s="269">
        <v>4</v>
      </c>
      <c r="P22" s="270">
        <f t="shared" ref="P22" si="5">IF(L22=0,"da completare",AVERAGE(L22:O22))</f>
        <v>4</v>
      </c>
      <c r="Q22" s="290">
        <f t="shared" ref="Q22" si="6">IF(K22="da completare","da completare",K22*P22)</f>
        <v>8</v>
      </c>
      <c r="R22" s="48" t="str">
        <f t="shared" ref="R22" si="7">IF(Q22="da completare","da completare",IF(Q22&gt;16,"ALTO",IF(Q22&lt;9,"BASSO","MEDIO")))</f>
        <v>BASSO</v>
      </c>
    </row>
    <row r="23" spans="1:18" ht="39.950000000000003" customHeight="1" x14ac:dyDescent="0.25">
      <c r="A23" s="323"/>
      <c r="B23" s="323" t="s">
        <v>369</v>
      </c>
      <c r="C23" s="189">
        <f>+'AREA 4'!B6</f>
        <v>6</v>
      </c>
      <c r="D23" s="265" t="s">
        <v>22</v>
      </c>
      <c r="E23" s="267">
        <v>1</v>
      </c>
      <c r="F23" s="267">
        <v>5</v>
      </c>
      <c r="G23" s="267">
        <v>3</v>
      </c>
      <c r="H23" s="267">
        <v>3</v>
      </c>
      <c r="I23" s="267">
        <v>5</v>
      </c>
      <c r="J23" s="267">
        <v>3</v>
      </c>
      <c r="K23" s="268">
        <v>3.3333333333333335</v>
      </c>
      <c r="L23" s="267">
        <v>5</v>
      </c>
      <c r="M23" s="267">
        <v>5</v>
      </c>
      <c r="N23" s="267">
        <v>4</v>
      </c>
      <c r="O23" s="267">
        <v>5</v>
      </c>
      <c r="P23" s="268">
        <v>4.75</v>
      </c>
      <c r="Q23" s="291">
        <v>15.833333333333334</v>
      </c>
      <c r="R23" s="48" t="s">
        <v>157</v>
      </c>
    </row>
    <row r="24" spans="1:18" ht="39.950000000000003" customHeight="1" x14ac:dyDescent="0.25">
      <c r="A24" s="323"/>
      <c r="B24" s="323"/>
      <c r="C24" s="189">
        <f>+'AREA 4'!B7</f>
        <v>7</v>
      </c>
      <c r="D24" s="265" t="s">
        <v>24</v>
      </c>
      <c r="E24" s="267">
        <v>1</v>
      </c>
      <c r="F24" s="267">
        <v>5</v>
      </c>
      <c r="G24" s="267">
        <v>3</v>
      </c>
      <c r="H24" s="267">
        <v>1</v>
      </c>
      <c r="I24" s="267">
        <v>1</v>
      </c>
      <c r="J24" s="267">
        <v>1</v>
      </c>
      <c r="K24" s="268">
        <v>2</v>
      </c>
      <c r="L24" s="267">
        <v>3</v>
      </c>
      <c r="M24" s="267">
        <v>5</v>
      </c>
      <c r="N24" s="267">
        <v>4</v>
      </c>
      <c r="O24" s="267">
        <v>4</v>
      </c>
      <c r="P24" s="268">
        <v>4</v>
      </c>
      <c r="Q24" s="291">
        <v>8</v>
      </c>
      <c r="R24" s="48" t="s">
        <v>225</v>
      </c>
    </row>
    <row r="25" spans="1:18" ht="39.950000000000003" customHeight="1" x14ac:dyDescent="0.25">
      <c r="A25" s="323"/>
      <c r="B25" s="323"/>
      <c r="C25" s="189">
        <f>+'AREA 4'!B8</f>
        <v>13</v>
      </c>
      <c r="D25" s="265" t="s">
        <v>33</v>
      </c>
      <c r="E25" s="267">
        <v>1</v>
      </c>
      <c r="F25" s="267">
        <v>5</v>
      </c>
      <c r="G25" s="267">
        <v>3</v>
      </c>
      <c r="H25" s="267">
        <v>5</v>
      </c>
      <c r="I25" s="267">
        <v>3</v>
      </c>
      <c r="J25" s="267">
        <v>3</v>
      </c>
      <c r="K25" s="268">
        <v>3.3333333333333335</v>
      </c>
      <c r="L25" s="267">
        <v>4</v>
      </c>
      <c r="M25" s="267">
        <v>5</v>
      </c>
      <c r="N25" s="267">
        <v>4</v>
      </c>
      <c r="O25" s="267">
        <v>4</v>
      </c>
      <c r="P25" s="268">
        <v>4.25</v>
      </c>
      <c r="Q25" s="291">
        <v>14.166666666666668</v>
      </c>
      <c r="R25" s="48" t="s">
        <v>157</v>
      </c>
    </row>
    <row r="26" spans="1:18" ht="39.950000000000003" customHeight="1" x14ac:dyDescent="0.25">
      <c r="A26" s="323"/>
      <c r="B26" s="322" t="s">
        <v>49</v>
      </c>
      <c r="C26" s="189">
        <f>+'AREA 4'!B9</f>
        <v>33</v>
      </c>
      <c r="D26" s="264" t="s">
        <v>51</v>
      </c>
      <c r="E26" s="269">
        <v>3</v>
      </c>
      <c r="F26" s="269">
        <v>5</v>
      </c>
      <c r="G26" s="269">
        <v>5</v>
      </c>
      <c r="H26" s="269">
        <v>3</v>
      </c>
      <c r="I26" s="269">
        <v>5</v>
      </c>
      <c r="J26" s="269">
        <v>3</v>
      </c>
      <c r="K26" s="270">
        <f>IF(E26=0,"da completare",AVERAGE(E26:J26))</f>
        <v>4</v>
      </c>
      <c r="L26" s="269">
        <v>1</v>
      </c>
      <c r="M26" s="269">
        <v>1</v>
      </c>
      <c r="N26" s="269">
        <v>1</v>
      </c>
      <c r="O26" s="269">
        <v>2</v>
      </c>
      <c r="P26" s="270">
        <f>IF(L26=0,"da completare",AVERAGE(L26:O26))</f>
        <v>1.25</v>
      </c>
      <c r="Q26" s="290">
        <f>IF(K26="da completare","da completare",K26*P26)</f>
        <v>5</v>
      </c>
      <c r="R26" s="48" t="str">
        <f>IF(Q26="da completare","da completare",IF(Q26&gt;16,"ALTO",IF(Q26&lt;9,"BASSO","MEDIO")))</f>
        <v>BASSO</v>
      </c>
    </row>
    <row r="27" spans="1:18" ht="39.950000000000003" customHeight="1" x14ac:dyDescent="0.25">
      <c r="A27" s="323"/>
      <c r="B27" s="322"/>
      <c r="C27" s="189">
        <f>+'AREA 4'!B10</f>
        <v>34</v>
      </c>
      <c r="D27" s="264" t="s">
        <v>52</v>
      </c>
      <c r="E27" s="269">
        <v>1</v>
      </c>
      <c r="F27" s="269">
        <v>2</v>
      </c>
      <c r="G27" s="269">
        <v>3</v>
      </c>
      <c r="H27" s="269"/>
      <c r="I27" s="269">
        <v>3</v>
      </c>
      <c r="J27" s="269">
        <v>3</v>
      </c>
      <c r="K27" s="270">
        <f t="shared" ref="K27:K28" si="8">IF(E27=0,"da completare",AVERAGE(E27:J27))</f>
        <v>2.4</v>
      </c>
      <c r="L27" s="269">
        <v>1</v>
      </c>
      <c r="M27" s="269">
        <v>1</v>
      </c>
      <c r="N27" s="269">
        <v>1</v>
      </c>
      <c r="O27" s="269">
        <v>2</v>
      </c>
      <c r="P27" s="270">
        <f t="shared" ref="P27:P28" si="9">IF(L27=0,"da completare",AVERAGE(L27:O27))</f>
        <v>1.25</v>
      </c>
      <c r="Q27" s="290">
        <f t="shared" ref="Q27:Q28" si="10">IF(K27="da completare","da completare",K27*P27)</f>
        <v>3</v>
      </c>
      <c r="R27" s="48" t="str">
        <f t="shared" ref="R27:R28" si="11">IF(Q27="da completare","da completare",IF(Q27&gt;16,"ALTO",IF(Q27&lt;9,"BASSO","MEDIO")))</f>
        <v>BASSO</v>
      </c>
    </row>
    <row r="28" spans="1:18" ht="39.950000000000003" customHeight="1" x14ac:dyDescent="0.25">
      <c r="A28" s="323"/>
      <c r="B28" s="322"/>
      <c r="C28" s="189">
        <f>+'AREA 4'!B11</f>
        <v>36</v>
      </c>
      <c r="D28" s="264" t="s">
        <v>54</v>
      </c>
      <c r="E28" s="269">
        <v>3</v>
      </c>
      <c r="F28" s="269">
        <v>5</v>
      </c>
      <c r="G28" s="269">
        <v>5</v>
      </c>
      <c r="H28" s="269">
        <v>3</v>
      </c>
      <c r="I28" s="269">
        <v>5</v>
      </c>
      <c r="J28" s="269">
        <v>3</v>
      </c>
      <c r="K28" s="270">
        <f t="shared" si="8"/>
        <v>4</v>
      </c>
      <c r="L28" s="269">
        <v>1</v>
      </c>
      <c r="M28" s="269">
        <v>1</v>
      </c>
      <c r="N28" s="269">
        <v>1</v>
      </c>
      <c r="O28" s="269">
        <v>2</v>
      </c>
      <c r="P28" s="270">
        <f t="shared" si="9"/>
        <v>1.25</v>
      </c>
      <c r="Q28" s="290">
        <f t="shared" si="10"/>
        <v>5</v>
      </c>
      <c r="R28" s="48" t="str">
        <f t="shared" si="11"/>
        <v>BASSO</v>
      </c>
    </row>
    <row r="29" spans="1:18" ht="39.950000000000003" customHeight="1" x14ac:dyDescent="0.25">
      <c r="A29" s="323"/>
      <c r="B29" s="322" t="s">
        <v>373</v>
      </c>
      <c r="C29" s="189">
        <f>+'AREA 4'!B12</f>
        <v>14</v>
      </c>
      <c r="D29" s="263" t="s">
        <v>59</v>
      </c>
      <c r="E29" s="267">
        <v>3</v>
      </c>
      <c r="F29" s="267">
        <v>2</v>
      </c>
      <c r="G29" s="267">
        <v>3</v>
      </c>
      <c r="H29" s="267">
        <v>3</v>
      </c>
      <c r="I29" s="267">
        <v>1</v>
      </c>
      <c r="J29" s="267">
        <v>3</v>
      </c>
      <c r="K29" s="268">
        <v>2.5</v>
      </c>
      <c r="L29" s="267">
        <v>1</v>
      </c>
      <c r="M29" s="267">
        <v>5</v>
      </c>
      <c r="N29" s="267">
        <v>3</v>
      </c>
      <c r="O29" s="267">
        <v>3</v>
      </c>
      <c r="P29" s="268">
        <v>3</v>
      </c>
      <c r="Q29" s="291">
        <v>7.5</v>
      </c>
      <c r="R29" s="48" t="s">
        <v>225</v>
      </c>
    </row>
    <row r="30" spans="1:18" ht="39.950000000000003" customHeight="1" x14ac:dyDescent="0.25">
      <c r="A30" s="323"/>
      <c r="B30" s="322"/>
      <c r="C30" s="189">
        <f>+'AREA 4'!B13</f>
        <v>15</v>
      </c>
      <c r="D30" s="263" t="s">
        <v>60</v>
      </c>
      <c r="E30" s="267">
        <v>3</v>
      </c>
      <c r="F30" s="267">
        <v>2</v>
      </c>
      <c r="G30" s="267">
        <v>3</v>
      </c>
      <c r="H30" s="267">
        <v>3</v>
      </c>
      <c r="I30" s="267">
        <v>1</v>
      </c>
      <c r="J30" s="267">
        <v>3</v>
      </c>
      <c r="K30" s="268">
        <v>2.5</v>
      </c>
      <c r="L30" s="267">
        <v>1</v>
      </c>
      <c r="M30" s="267">
        <v>5</v>
      </c>
      <c r="N30" s="267">
        <v>3</v>
      </c>
      <c r="O30" s="267">
        <v>3</v>
      </c>
      <c r="P30" s="268">
        <v>3</v>
      </c>
      <c r="Q30" s="291">
        <v>7.5</v>
      </c>
      <c r="R30" s="48" t="s">
        <v>225</v>
      </c>
    </row>
    <row r="31" spans="1:18" ht="39.950000000000003" customHeight="1" x14ac:dyDescent="0.25">
      <c r="A31" s="323"/>
      <c r="B31" s="322"/>
      <c r="C31" s="189">
        <f>+'AREA 4'!B14</f>
        <v>16</v>
      </c>
      <c r="D31" s="263" t="s">
        <v>61</v>
      </c>
      <c r="E31" s="267">
        <v>3</v>
      </c>
      <c r="F31" s="267">
        <v>2</v>
      </c>
      <c r="G31" s="267">
        <v>3</v>
      </c>
      <c r="H31" s="267">
        <v>3</v>
      </c>
      <c r="I31" s="267">
        <v>1</v>
      </c>
      <c r="J31" s="267">
        <v>3</v>
      </c>
      <c r="K31" s="268">
        <v>2.5</v>
      </c>
      <c r="L31" s="267">
        <v>1</v>
      </c>
      <c r="M31" s="267">
        <v>5</v>
      </c>
      <c r="N31" s="267">
        <v>3</v>
      </c>
      <c r="O31" s="267">
        <v>3</v>
      </c>
      <c r="P31" s="268">
        <v>3</v>
      </c>
      <c r="Q31" s="291">
        <v>7.5</v>
      </c>
      <c r="R31" s="48" t="s">
        <v>225</v>
      </c>
    </row>
    <row r="32" spans="1:18" ht="39.950000000000003" customHeight="1" x14ac:dyDescent="0.25">
      <c r="A32" s="323" t="s">
        <v>317</v>
      </c>
      <c r="B32" s="322" t="s">
        <v>49</v>
      </c>
      <c r="C32" s="189">
        <f>+'AREA 5'!B4</f>
        <v>27</v>
      </c>
      <c r="D32" s="263" t="s">
        <v>34</v>
      </c>
      <c r="E32" s="267">
        <v>1</v>
      </c>
      <c r="F32" s="267">
        <v>2</v>
      </c>
      <c r="G32" s="267">
        <v>3</v>
      </c>
      <c r="H32" s="267">
        <v>1</v>
      </c>
      <c r="I32" s="267">
        <v>3</v>
      </c>
      <c r="J32" s="267">
        <v>2</v>
      </c>
      <c r="K32" s="268">
        <v>2</v>
      </c>
      <c r="L32" s="267">
        <v>2</v>
      </c>
      <c r="M32" s="267">
        <v>1</v>
      </c>
      <c r="N32" s="267">
        <v>1</v>
      </c>
      <c r="O32" s="267">
        <v>2</v>
      </c>
      <c r="P32" s="268">
        <v>1.5</v>
      </c>
      <c r="Q32" s="291">
        <v>3</v>
      </c>
      <c r="R32" s="48" t="s">
        <v>225</v>
      </c>
    </row>
    <row r="33" spans="1:18" ht="39.950000000000003" customHeight="1" x14ac:dyDescent="0.25">
      <c r="A33" s="323"/>
      <c r="B33" s="322"/>
      <c r="C33" s="189">
        <f>+'AREA 5'!B5</f>
        <v>28</v>
      </c>
      <c r="D33" s="263" t="s">
        <v>35</v>
      </c>
      <c r="E33" s="267">
        <v>3</v>
      </c>
      <c r="F33" s="267">
        <v>2</v>
      </c>
      <c r="G33" s="267">
        <v>3</v>
      </c>
      <c r="H33" s="267">
        <v>1</v>
      </c>
      <c r="I33" s="267">
        <v>1</v>
      </c>
      <c r="J33" s="267">
        <v>2</v>
      </c>
      <c r="K33" s="268">
        <v>2</v>
      </c>
      <c r="L33" s="267">
        <v>2</v>
      </c>
      <c r="M33" s="267">
        <v>1</v>
      </c>
      <c r="N33" s="267">
        <v>1</v>
      </c>
      <c r="O33" s="267">
        <v>1</v>
      </c>
      <c r="P33" s="268">
        <v>1.25</v>
      </c>
      <c r="Q33" s="291">
        <v>2.5</v>
      </c>
      <c r="R33" s="48" t="s">
        <v>225</v>
      </c>
    </row>
    <row r="34" spans="1:18" ht="39.950000000000003" customHeight="1" x14ac:dyDescent="0.25">
      <c r="A34" s="323"/>
      <c r="B34" s="322"/>
      <c r="C34" s="189">
        <f>+'AREA 5'!B6</f>
        <v>31</v>
      </c>
      <c r="D34" s="263" t="s">
        <v>38</v>
      </c>
      <c r="E34" s="267">
        <v>3</v>
      </c>
      <c r="F34" s="267">
        <v>2</v>
      </c>
      <c r="G34" s="267">
        <v>3</v>
      </c>
      <c r="H34" s="267">
        <v>1</v>
      </c>
      <c r="I34" s="267">
        <v>1</v>
      </c>
      <c r="J34" s="267">
        <v>2</v>
      </c>
      <c r="K34" s="268">
        <v>2</v>
      </c>
      <c r="L34" s="267">
        <v>2</v>
      </c>
      <c r="M34" s="267">
        <v>1</v>
      </c>
      <c r="N34" s="267">
        <v>1</v>
      </c>
      <c r="O34" s="267">
        <v>1</v>
      </c>
      <c r="P34" s="268">
        <v>1.25</v>
      </c>
      <c r="Q34" s="291">
        <v>2.5</v>
      </c>
      <c r="R34" s="48" t="s">
        <v>225</v>
      </c>
    </row>
    <row r="35" spans="1:18" ht="39.950000000000003" customHeight="1" x14ac:dyDescent="0.25">
      <c r="A35" s="323"/>
      <c r="B35" s="260" t="s">
        <v>370</v>
      </c>
      <c r="C35" s="189">
        <f>+'AREA 5'!B7</f>
        <v>25</v>
      </c>
      <c r="D35" s="263" t="s">
        <v>42</v>
      </c>
      <c r="E35" s="267">
        <v>1</v>
      </c>
      <c r="F35" s="267">
        <v>5</v>
      </c>
      <c r="G35" s="267">
        <v>3</v>
      </c>
      <c r="H35" s="267">
        <v>3</v>
      </c>
      <c r="I35" s="267">
        <v>1</v>
      </c>
      <c r="J35" s="267">
        <v>4</v>
      </c>
      <c r="K35" s="268">
        <v>2.8333333333333335</v>
      </c>
      <c r="L35" s="267">
        <v>2</v>
      </c>
      <c r="M35" s="267">
        <v>1</v>
      </c>
      <c r="N35" s="267">
        <v>1</v>
      </c>
      <c r="O35" s="267"/>
      <c r="P35" s="268">
        <v>1.3333333333333333</v>
      </c>
      <c r="Q35" s="291">
        <v>3.7777777777777777</v>
      </c>
      <c r="R35" s="48" t="s">
        <v>225</v>
      </c>
    </row>
    <row r="36" spans="1:18" ht="39.950000000000003" customHeight="1" x14ac:dyDescent="0.25">
      <c r="A36" s="323" t="s">
        <v>329</v>
      </c>
      <c r="B36" s="335" t="s">
        <v>475</v>
      </c>
      <c r="C36" s="189">
        <v>43</v>
      </c>
      <c r="D36" s="264" t="s">
        <v>449</v>
      </c>
      <c r="E36" s="269">
        <v>1</v>
      </c>
      <c r="F36" s="269">
        <v>2</v>
      </c>
      <c r="G36" s="269">
        <v>5</v>
      </c>
      <c r="H36" s="269">
        <v>5</v>
      </c>
      <c r="I36" s="269">
        <v>1</v>
      </c>
      <c r="J36" s="269">
        <v>1</v>
      </c>
      <c r="K36" s="270">
        <v>2.5</v>
      </c>
      <c r="L36" s="269">
        <v>1</v>
      </c>
      <c r="M36" s="269">
        <v>1</v>
      </c>
      <c r="N36" s="269">
        <v>1</v>
      </c>
      <c r="O36" s="269">
        <v>1</v>
      </c>
      <c r="P36" s="270">
        <v>1</v>
      </c>
      <c r="Q36" s="290">
        <f>IF(K36="da completare","da completare",K36*P36)</f>
        <v>2.5</v>
      </c>
      <c r="R36" s="48" t="str">
        <f>IF(Q36="da completare","da completare",IF(Q36&gt;16,"ALTO",IF(Q36&lt;9,"BASSO","MEDIO")))</f>
        <v>BASSO</v>
      </c>
    </row>
    <row r="37" spans="1:18" ht="39.950000000000003" customHeight="1" x14ac:dyDescent="0.25">
      <c r="A37" s="323"/>
      <c r="B37" s="335"/>
      <c r="C37" s="189">
        <v>44</v>
      </c>
      <c r="D37" s="264" t="s">
        <v>450</v>
      </c>
      <c r="E37" s="269">
        <v>5</v>
      </c>
      <c r="F37" s="269">
        <v>5</v>
      </c>
      <c r="G37" s="269">
        <v>3</v>
      </c>
      <c r="H37" s="269">
        <v>5</v>
      </c>
      <c r="I37" s="269">
        <v>1</v>
      </c>
      <c r="J37" s="269">
        <v>1</v>
      </c>
      <c r="K37" s="270">
        <v>3.3333333333333335</v>
      </c>
      <c r="L37" s="269">
        <v>1</v>
      </c>
      <c r="M37" s="269">
        <v>1</v>
      </c>
      <c r="N37" s="269">
        <v>1</v>
      </c>
      <c r="O37" s="269">
        <v>1</v>
      </c>
      <c r="P37" s="270">
        <v>1</v>
      </c>
      <c r="Q37" s="290">
        <f t="shared" ref="Q37" si="12">IF(K37="da completare","da completare",K37*P37)</f>
        <v>3.3333333333333335</v>
      </c>
      <c r="R37" s="48" t="str">
        <f t="shared" ref="R37" si="13">IF(Q37="da completare","da completare",IF(Q37&gt;16,"ALTO",IF(Q37&lt;9,"BASSO","MEDIO")))</f>
        <v>BASSO</v>
      </c>
    </row>
    <row r="38" spans="1:18" ht="39.950000000000003" customHeight="1" x14ac:dyDescent="0.25">
      <c r="A38" s="323"/>
      <c r="B38" s="335"/>
      <c r="C38" s="189">
        <v>45</v>
      </c>
      <c r="D38" s="264" t="s">
        <v>451</v>
      </c>
      <c r="E38" s="267">
        <v>1</v>
      </c>
      <c r="F38" s="267">
        <v>5</v>
      </c>
      <c r="G38" s="267">
        <v>5</v>
      </c>
      <c r="H38" s="267">
        <v>3</v>
      </c>
      <c r="I38" s="267">
        <v>1</v>
      </c>
      <c r="J38" s="267">
        <v>1</v>
      </c>
      <c r="K38" s="268">
        <v>2.6666666666666665</v>
      </c>
      <c r="L38" s="267">
        <v>1</v>
      </c>
      <c r="M38" s="267">
        <v>1</v>
      </c>
      <c r="N38" s="267">
        <v>1</v>
      </c>
      <c r="O38" s="267">
        <v>1</v>
      </c>
      <c r="P38" s="268">
        <v>1</v>
      </c>
      <c r="Q38" s="291">
        <v>2.6666666666666665</v>
      </c>
      <c r="R38" s="48" t="s">
        <v>225</v>
      </c>
    </row>
    <row r="39" spans="1:18" ht="39.950000000000003" customHeight="1" x14ac:dyDescent="0.25">
      <c r="A39" s="323"/>
      <c r="B39" s="335"/>
      <c r="C39" s="189">
        <v>46</v>
      </c>
      <c r="D39" s="264" t="s">
        <v>452</v>
      </c>
      <c r="E39" s="267">
        <v>5</v>
      </c>
      <c r="F39" s="267">
        <v>5</v>
      </c>
      <c r="G39" s="267">
        <v>3</v>
      </c>
      <c r="H39" s="267">
        <v>5</v>
      </c>
      <c r="I39" s="267">
        <v>1</v>
      </c>
      <c r="J39" s="267">
        <v>1</v>
      </c>
      <c r="K39" s="268">
        <v>3.3333333333333335</v>
      </c>
      <c r="L39" s="267">
        <v>1</v>
      </c>
      <c r="M39" s="267">
        <v>1</v>
      </c>
      <c r="N39" s="267">
        <v>1</v>
      </c>
      <c r="O39" s="267">
        <v>1</v>
      </c>
      <c r="P39" s="268">
        <v>1</v>
      </c>
      <c r="Q39" s="291">
        <v>3.3333333333333335</v>
      </c>
      <c r="R39" s="48" t="s">
        <v>225</v>
      </c>
    </row>
    <row r="40" spans="1:18" ht="39.950000000000003" customHeight="1" x14ac:dyDescent="0.25">
      <c r="A40" s="323"/>
      <c r="B40" s="335"/>
      <c r="C40" s="189">
        <v>47</v>
      </c>
      <c r="D40" s="264" t="s">
        <v>453</v>
      </c>
      <c r="E40" s="267">
        <v>1</v>
      </c>
      <c r="F40" s="267">
        <v>2</v>
      </c>
      <c r="G40" s="267">
        <v>5</v>
      </c>
      <c r="H40" s="267">
        <v>5</v>
      </c>
      <c r="I40" s="267">
        <v>1</v>
      </c>
      <c r="J40" s="267">
        <v>1</v>
      </c>
      <c r="K40" s="268">
        <v>2.5</v>
      </c>
      <c r="L40" s="267">
        <v>1</v>
      </c>
      <c r="M40" s="267">
        <v>1</v>
      </c>
      <c r="N40" s="267">
        <v>1</v>
      </c>
      <c r="O40" s="267">
        <v>1</v>
      </c>
      <c r="P40" s="268">
        <v>1</v>
      </c>
      <c r="Q40" s="291">
        <v>2.5</v>
      </c>
      <c r="R40" s="293" t="s">
        <v>225</v>
      </c>
    </row>
    <row r="41" spans="1:18" ht="39.950000000000003" customHeight="1" x14ac:dyDescent="0.25">
      <c r="A41" s="274" t="s">
        <v>331</v>
      </c>
      <c r="B41" s="260" t="str">
        <f>+'AREA 7'!A4</f>
        <v>LAVORI - SERVIZI - FORNITURE</v>
      </c>
      <c r="C41" s="189">
        <f>+'AREA 7'!B4</f>
        <v>13</v>
      </c>
      <c r="D41" s="265" t="s">
        <v>33</v>
      </c>
      <c r="E41" s="267">
        <v>3</v>
      </c>
      <c r="F41" s="267">
        <v>5</v>
      </c>
      <c r="G41" s="267">
        <v>3</v>
      </c>
      <c r="H41" s="267">
        <v>5</v>
      </c>
      <c r="I41" s="267">
        <v>3</v>
      </c>
      <c r="J41" s="267">
        <v>4</v>
      </c>
      <c r="K41" s="268">
        <v>3.8333333333333335</v>
      </c>
      <c r="L41" s="267">
        <v>5</v>
      </c>
      <c r="M41" s="267">
        <v>5</v>
      </c>
      <c r="N41" s="267">
        <v>4</v>
      </c>
      <c r="O41" s="267">
        <v>5</v>
      </c>
      <c r="P41" s="268">
        <v>4.75</v>
      </c>
      <c r="Q41" s="291">
        <v>18.208333333333336</v>
      </c>
      <c r="R41" s="65" t="s">
        <v>156</v>
      </c>
    </row>
    <row r="42" spans="1:18" ht="39.950000000000003" customHeight="1" x14ac:dyDescent="0.25">
      <c r="A42" s="323" t="s">
        <v>332</v>
      </c>
      <c r="B42" s="271" t="s">
        <v>366</v>
      </c>
      <c r="C42" s="189">
        <f>+'AREA 8'!B4</f>
        <v>8</v>
      </c>
      <c r="D42" s="264" t="str">
        <f>+'AREA 8'!C4</f>
        <v>Ufficio Ispettivo</v>
      </c>
      <c r="E42" s="269">
        <v>3</v>
      </c>
      <c r="F42" s="269">
        <v>5</v>
      </c>
      <c r="G42" s="269">
        <v>3</v>
      </c>
      <c r="H42" s="269">
        <v>3</v>
      </c>
      <c r="I42" s="269">
        <v>5</v>
      </c>
      <c r="J42" s="269">
        <v>3</v>
      </c>
      <c r="K42" s="270">
        <f>IF(E42=0,"da completare",AVERAGE(E42:J42))</f>
        <v>3.6666666666666665</v>
      </c>
      <c r="L42" s="269">
        <v>3</v>
      </c>
      <c r="M42" s="269">
        <v>1</v>
      </c>
      <c r="N42" s="269">
        <v>1</v>
      </c>
      <c r="O42" s="269">
        <v>3</v>
      </c>
      <c r="P42" s="270">
        <f t="shared" ref="P42:P57" si="14">IF(L42=0,"da completare",AVERAGE(L42:O42))</f>
        <v>2</v>
      </c>
      <c r="Q42" s="290">
        <f t="shared" ref="Q42:Q57" si="15">IF(K42="da completare","da completare",K42*P42)</f>
        <v>7.333333333333333</v>
      </c>
      <c r="R42" s="48" t="str">
        <f>IF(Q42="da completare","da completare",IF(Q42&gt;16,"ALTO",IF(Q42&lt;9,"BASSO","MEDIO")))</f>
        <v>BASSO</v>
      </c>
    </row>
    <row r="43" spans="1:18" ht="39.950000000000003" customHeight="1" x14ac:dyDescent="0.25">
      <c r="A43" s="323"/>
      <c r="B43" s="259" t="s">
        <v>367</v>
      </c>
      <c r="C43" s="189">
        <f>+'AREA 8'!B5</f>
        <v>17</v>
      </c>
      <c r="D43" s="264" t="str">
        <f>+'AREA 8'!C5</f>
        <v>recupero crediti</v>
      </c>
      <c r="E43" s="267">
        <v>3</v>
      </c>
      <c r="F43" s="267">
        <v>5</v>
      </c>
      <c r="G43" s="267">
        <v>3</v>
      </c>
      <c r="H43" s="267">
        <v>3</v>
      </c>
      <c r="I43" s="267">
        <v>1</v>
      </c>
      <c r="J43" s="267">
        <v>2</v>
      </c>
      <c r="K43" s="270">
        <f t="shared" ref="K43:K56" si="16">IF(E43=0,"da completare",AVERAGE(E43:J43))</f>
        <v>2.8333333333333335</v>
      </c>
      <c r="L43" s="267">
        <v>2</v>
      </c>
      <c r="M43" s="267">
        <v>1</v>
      </c>
      <c r="N43" s="267">
        <v>1</v>
      </c>
      <c r="O43" s="267">
        <v>1</v>
      </c>
      <c r="P43" s="270">
        <f t="shared" si="14"/>
        <v>1.25</v>
      </c>
      <c r="Q43" s="290">
        <f t="shared" si="15"/>
        <v>3.541666666666667</v>
      </c>
      <c r="R43" s="48" t="str">
        <f t="shared" ref="R43:R57" si="17">IF(Q43="da completare","da completare",IF(Q43&gt;16,"ALTO",IF(Q43&lt;9,"BASSO","MEDIO")))</f>
        <v>BASSO</v>
      </c>
    </row>
    <row r="44" spans="1:18" ht="39.950000000000003" customHeight="1" x14ac:dyDescent="0.25">
      <c r="A44" s="323"/>
      <c r="B44" s="337" t="s">
        <v>49</v>
      </c>
      <c r="C44" s="189">
        <f>+'AREA 8'!B6</f>
        <v>29</v>
      </c>
      <c r="D44" s="264" t="str">
        <f>+'AREA 8'!C6</f>
        <v>Letture contatori</v>
      </c>
      <c r="E44" s="267">
        <v>1</v>
      </c>
      <c r="F44" s="267">
        <v>2</v>
      </c>
      <c r="G44" s="267">
        <v>1</v>
      </c>
      <c r="H44" s="267">
        <v>1</v>
      </c>
      <c r="I44" s="267">
        <v>1</v>
      </c>
      <c r="J44" s="267">
        <v>2</v>
      </c>
      <c r="K44" s="270">
        <f t="shared" si="16"/>
        <v>1.3333333333333333</v>
      </c>
      <c r="L44" s="267">
        <v>1</v>
      </c>
      <c r="M44" s="267">
        <v>1</v>
      </c>
      <c r="N44" s="267">
        <v>1</v>
      </c>
      <c r="O44" s="267">
        <v>1</v>
      </c>
      <c r="P44" s="270">
        <f t="shared" si="14"/>
        <v>1</v>
      </c>
      <c r="Q44" s="290">
        <f t="shared" si="15"/>
        <v>1.3333333333333333</v>
      </c>
      <c r="R44" s="48" t="str">
        <f t="shared" si="17"/>
        <v>BASSO</v>
      </c>
    </row>
    <row r="45" spans="1:18" ht="39.950000000000003" customHeight="1" x14ac:dyDescent="0.25">
      <c r="A45" s="323"/>
      <c r="B45" s="337"/>
      <c r="C45" s="189">
        <f>+'AREA 8'!B7</f>
        <v>30</v>
      </c>
      <c r="D45" s="264" t="str">
        <f>+'AREA 8'!C7</f>
        <v>Sostituzioni contatori</v>
      </c>
      <c r="E45" s="267">
        <v>3</v>
      </c>
      <c r="F45" s="267">
        <v>2</v>
      </c>
      <c r="G45" s="267">
        <v>1</v>
      </c>
      <c r="H45" s="267">
        <v>1</v>
      </c>
      <c r="I45" s="267">
        <v>3</v>
      </c>
      <c r="J45" s="267">
        <v>2</v>
      </c>
      <c r="K45" s="270">
        <f t="shared" si="16"/>
        <v>2</v>
      </c>
      <c r="L45" s="267">
        <v>1</v>
      </c>
      <c r="M45" s="267">
        <v>1</v>
      </c>
      <c r="N45" s="267">
        <v>1</v>
      </c>
      <c r="O45" s="267">
        <v>1</v>
      </c>
      <c r="P45" s="270">
        <f t="shared" si="14"/>
        <v>1</v>
      </c>
      <c r="Q45" s="290">
        <f t="shared" si="15"/>
        <v>2</v>
      </c>
      <c r="R45" s="48" t="str">
        <f t="shared" si="17"/>
        <v>BASSO</v>
      </c>
    </row>
    <row r="46" spans="1:18" ht="39.950000000000003" customHeight="1" x14ac:dyDescent="0.25">
      <c r="A46" s="323"/>
      <c r="B46" s="259" t="s">
        <v>383</v>
      </c>
      <c r="C46" s="189">
        <f>+'AREA 8'!B8</f>
        <v>26</v>
      </c>
      <c r="D46" s="264" t="str">
        <f>+'AREA 8'!C8</f>
        <v>VERIFICHE E SOPRALLUOGHI RICHIESTI DAI COLLEGHI DELL'UTENZA</v>
      </c>
      <c r="E46" s="267">
        <v>1</v>
      </c>
      <c r="F46" s="267">
        <v>2</v>
      </c>
      <c r="G46" s="267">
        <v>5</v>
      </c>
      <c r="H46" s="267">
        <v>1</v>
      </c>
      <c r="I46" s="267">
        <v>3</v>
      </c>
      <c r="J46" s="267">
        <v>2</v>
      </c>
      <c r="K46" s="270">
        <f t="shared" si="16"/>
        <v>2.3333333333333335</v>
      </c>
      <c r="L46" s="267">
        <v>1</v>
      </c>
      <c r="M46" s="267">
        <v>1</v>
      </c>
      <c r="N46" s="267">
        <v>1</v>
      </c>
      <c r="O46" s="267">
        <v>1</v>
      </c>
      <c r="P46" s="270">
        <f t="shared" si="14"/>
        <v>1</v>
      </c>
      <c r="Q46" s="290">
        <f t="shared" si="15"/>
        <v>2.3333333333333335</v>
      </c>
      <c r="R46" s="48" t="str">
        <f t="shared" si="17"/>
        <v>BASSO</v>
      </c>
    </row>
    <row r="47" spans="1:18" ht="39.950000000000003" customHeight="1" x14ac:dyDescent="0.25">
      <c r="A47" s="323"/>
      <c r="B47" s="259" t="s">
        <v>373</v>
      </c>
      <c r="C47" s="189">
        <f>+'AREA 8'!B9</f>
        <v>16</v>
      </c>
      <c r="D47" s="264" t="str">
        <f>+'AREA 8'!C9</f>
        <v>Verifica di rispondenza alle specifiche tecniche</v>
      </c>
      <c r="E47" s="267">
        <v>3</v>
      </c>
      <c r="F47" s="267">
        <v>5</v>
      </c>
      <c r="G47" s="267">
        <v>3</v>
      </c>
      <c r="H47" s="267">
        <v>5</v>
      </c>
      <c r="I47" s="267">
        <v>3</v>
      </c>
      <c r="J47" s="267">
        <v>4</v>
      </c>
      <c r="K47" s="270">
        <f t="shared" si="16"/>
        <v>3.8333333333333335</v>
      </c>
      <c r="L47" s="267">
        <v>2</v>
      </c>
      <c r="M47" s="267">
        <v>5</v>
      </c>
      <c r="N47" s="267">
        <v>3</v>
      </c>
      <c r="O47" s="267"/>
      <c r="P47" s="270">
        <f t="shared" si="14"/>
        <v>3.3333333333333335</v>
      </c>
      <c r="Q47" s="290">
        <f t="shared" si="15"/>
        <v>12.777777777777779</v>
      </c>
      <c r="R47" s="48" t="str">
        <f t="shared" si="17"/>
        <v>MEDIO</v>
      </c>
    </row>
    <row r="48" spans="1:18" ht="39.950000000000003" customHeight="1" x14ac:dyDescent="0.25">
      <c r="A48" s="323"/>
      <c r="B48" s="338" t="s">
        <v>69</v>
      </c>
      <c r="C48" s="189">
        <f>+'AREA 8'!B10</f>
        <v>37</v>
      </c>
      <c r="D48" s="264" t="str">
        <f>+'AREA 8'!C10</f>
        <v>Acquisizione telefonata/fax/mail di segnalazione disservizio da utente/cittadino</v>
      </c>
      <c r="E48" s="267">
        <v>1</v>
      </c>
      <c r="F48" s="267">
        <v>2</v>
      </c>
      <c r="G48" s="267">
        <v>1</v>
      </c>
      <c r="H48" s="267">
        <v>1</v>
      </c>
      <c r="I48" s="267">
        <v>3</v>
      </c>
      <c r="J48" s="267">
        <v>1</v>
      </c>
      <c r="K48" s="270">
        <f t="shared" si="16"/>
        <v>1.5</v>
      </c>
      <c r="L48" s="267">
        <v>3</v>
      </c>
      <c r="M48" s="267">
        <v>1</v>
      </c>
      <c r="N48" s="267">
        <v>4</v>
      </c>
      <c r="O48" s="267">
        <v>5</v>
      </c>
      <c r="P48" s="270">
        <f t="shared" si="14"/>
        <v>3.25</v>
      </c>
      <c r="Q48" s="290">
        <f t="shared" si="15"/>
        <v>4.875</v>
      </c>
      <c r="R48" s="48" t="str">
        <f t="shared" si="17"/>
        <v>BASSO</v>
      </c>
    </row>
    <row r="49" spans="1:18" ht="39.950000000000003" customHeight="1" x14ac:dyDescent="0.25">
      <c r="A49" s="323"/>
      <c r="B49" s="338"/>
      <c r="C49" s="189">
        <f>+'AREA 8'!B11</f>
        <v>38</v>
      </c>
      <c r="D49" s="264" t="str">
        <f>+'AREA 8'!C11</f>
        <v>Registrazione e smistamento della segnalazione ai reparti/uffici</v>
      </c>
      <c r="E49" s="267">
        <v>3</v>
      </c>
      <c r="F49" s="267">
        <v>2</v>
      </c>
      <c r="G49" s="267">
        <v>3</v>
      </c>
      <c r="H49" s="267">
        <v>1</v>
      </c>
      <c r="I49" s="267">
        <v>3</v>
      </c>
      <c r="J49" s="267">
        <v>3</v>
      </c>
      <c r="K49" s="270">
        <f t="shared" si="16"/>
        <v>2.5</v>
      </c>
      <c r="L49" s="267">
        <v>4</v>
      </c>
      <c r="M49" s="267">
        <v>1</v>
      </c>
      <c r="N49" s="267">
        <v>4</v>
      </c>
      <c r="O49" s="267">
        <v>5</v>
      </c>
      <c r="P49" s="270">
        <f t="shared" si="14"/>
        <v>3.5</v>
      </c>
      <c r="Q49" s="290">
        <f t="shared" si="15"/>
        <v>8.75</v>
      </c>
      <c r="R49" s="48" t="str">
        <f t="shared" si="17"/>
        <v>BASSO</v>
      </c>
    </row>
    <row r="50" spans="1:18" ht="39.950000000000003" customHeight="1" x14ac:dyDescent="0.25">
      <c r="A50" s="323"/>
      <c r="B50" s="338"/>
      <c r="C50" s="189">
        <f>+'AREA 8'!B12</f>
        <v>39</v>
      </c>
      <c r="D50" s="264" t="str">
        <f>+'AREA 8'!C12</f>
        <v>Erogazione di servizi complementari (ricerca segnalazioni archiviate, chiamate ad impresa, elaborazioni statistiche sui dati, ecc.)</v>
      </c>
      <c r="E50" s="267">
        <v>3</v>
      </c>
      <c r="F50" s="267">
        <v>2</v>
      </c>
      <c r="G50" s="267">
        <v>3</v>
      </c>
      <c r="H50" s="267">
        <v>3</v>
      </c>
      <c r="I50" s="267">
        <v>1</v>
      </c>
      <c r="J50" s="267">
        <v>1</v>
      </c>
      <c r="K50" s="270">
        <f t="shared" si="16"/>
        <v>2.1666666666666665</v>
      </c>
      <c r="L50" s="267">
        <v>4</v>
      </c>
      <c r="M50" s="267">
        <v>1</v>
      </c>
      <c r="N50" s="267">
        <v>3</v>
      </c>
      <c r="O50" s="267">
        <v>4</v>
      </c>
      <c r="P50" s="270">
        <f t="shared" si="14"/>
        <v>3</v>
      </c>
      <c r="Q50" s="290">
        <f t="shared" si="15"/>
        <v>6.5</v>
      </c>
      <c r="R50" s="48" t="str">
        <f t="shared" si="17"/>
        <v>BASSO</v>
      </c>
    </row>
    <row r="51" spans="1:18" ht="39.950000000000003" customHeight="1" x14ac:dyDescent="0.25">
      <c r="A51" s="323"/>
      <c r="B51" s="338" t="s">
        <v>371</v>
      </c>
      <c r="C51" s="189">
        <f>+'AREA 8'!B13</f>
        <v>40</v>
      </c>
      <c r="D51" s="264" t="str">
        <f>+'AREA 8'!C13</f>
        <v>Controllo periodico misure acquisite Telecontrollo</v>
      </c>
      <c r="E51" s="267">
        <v>1</v>
      </c>
      <c r="F51" s="267">
        <v>2</v>
      </c>
      <c r="G51" s="267">
        <v>1</v>
      </c>
      <c r="H51" s="267">
        <v>1</v>
      </c>
      <c r="I51" s="267">
        <v>1</v>
      </c>
      <c r="J51" s="267">
        <v>1</v>
      </c>
      <c r="K51" s="270">
        <f t="shared" si="16"/>
        <v>1.1666666666666667</v>
      </c>
      <c r="L51" s="267">
        <v>1</v>
      </c>
      <c r="M51" s="267">
        <v>1</v>
      </c>
      <c r="N51" s="267">
        <v>3</v>
      </c>
      <c r="O51" s="267">
        <v>4</v>
      </c>
      <c r="P51" s="270">
        <f t="shared" si="14"/>
        <v>2.25</v>
      </c>
      <c r="Q51" s="290">
        <f t="shared" si="15"/>
        <v>2.625</v>
      </c>
      <c r="R51" s="48" t="str">
        <f t="shared" si="17"/>
        <v>BASSO</v>
      </c>
    </row>
    <row r="52" spans="1:18" ht="39.950000000000003" customHeight="1" x14ac:dyDescent="0.25">
      <c r="A52" s="323"/>
      <c r="B52" s="338"/>
      <c r="C52" s="189">
        <f>+'AREA 8'!B14</f>
        <v>41</v>
      </c>
      <c r="D52" s="264" t="str">
        <f>+'AREA 8'!C14</f>
        <v>Attività di manutenzione ed implementazione sistemi di acquisizione sui siti</v>
      </c>
      <c r="E52" s="267">
        <v>1</v>
      </c>
      <c r="F52" s="267">
        <v>2</v>
      </c>
      <c r="G52" s="267">
        <v>3</v>
      </c>
      <c r="H52" s="267">
        <v>1</v>
      </c>
      <c r="I52" s="267">
        <v>1</v>
      </c>
      <c r="J52" s="267">
        <v>1</v>
      </c>
      <c r="K52" s="270">
        <f t="shared" si="16"/>
        <v>1.5</v>
      </c>
      <c r="L52" s="267">
        <v>2</v>
      </c>
      <c r="M52" s="267">
        <v>1</v>
      </c>
      <c r="N52" s="267">
        <v>3</v>
      </c>
      <c r="O52" s="267">
        <v>4</v>
      </c>
      <c r="P52" s="270">
        <f t="shared" si="14"/>
        <v>2.5</v>
      </c>
      <c r="Q52" s="290">
        <f t="shared" si="15"/>
        <v>3.75</v>
      </c>
      <c r="R52" s="48" t="str">
        <f t="shared" si="17"/>
        <v>BASSO</v>
      </c>
    </row>
    <row r="53" spans="1:18" ht="39.950000000000003" customHeight="1" x14ac:dyDescent="0.25">
      <c r="A53" s="323"/>
      <c r="B53" s="338"/>
      <c r="C53" s="189">
        <f>+'AREA 8'!B15</f>
        <v>42</v>
      </c>
      <c r="D53" s="264" t="str">
        <f>+'AREA 8'!C15</f>
        <v>Verifica disservizi sulla pubblicazione dei dati (connettività internet, connettività GPRS, drivers di comunicazione, softwares, ecc.)</v>
      </c>
      <c r="E53" s="267">
        <v>3</v>
      </c>
      <c r="F53" s="267">
        <v>2</v>
      </c>
      <c r="G53" s="267">
        <v>3</v>
      </c>
      <c r="H53" s="267">
        <v>1</v>
      </c>
      <c r="I53" s="267">
        <v>1</v>
      </c>
      <c r="J53" s="267">
        <v>1</v>
      </c>
      <c r="K53" s="270">
        <f t="shared" si="16"/>
        <v>1.8333333333333333</v>
      </c>
      <c r="L53" s="267">
        <v>2</v>
      </c>
      <c r="M53" s="267">
        <v>1</v>
      </c>
      <c r="N53" s="267">
        <v>3</v>
      </c>
      <c r="O53" s="267">
        <v>4</v>
      </c>
      <c r="P53" s="270">
        <f t="shared" si="14"/>
        <v>2.5</v>
      </c>
      <c r="Q53" s="290">
        <f t="shared" si="15"/>
        <v>4.583333333333333</v>
      </c>
      <c r="R53" s="48" t="str">
        <f t="shared" si="17"/>
        <v>BASSO</v>
      </c>
    </row>
    <row r="54" spans="1:18" ht="39.950000000000003" customHeight="1" x14ac:dyDescent="0.25">
      <c r="A54" s="323"/>
      <c r="B54" s="259" t="s">
        <v>369</v>
      </c>
      <c r="C54" s="189">
        <f>+'AREA 8'!B16</f>
        <v>12</v>
      </c>
      <c r="D54" s="264" t="str">
        <f>+'AREA 8'!C16</f>
        <v>Attività di monitoraggio rotazione affidamenti</v>
      </c>
      <c r="E54" s="267">
        <v>3</v>
      </c>
      <c r="F54" s="267">
        <v>5</v>
      </c>
      <c r="G54" s="267">
        <v>3</v>
      </c>
      <c r="H54" s="267">
        <v>3</v>
      </c>
      <c r="I54" s="267">
        <v>1</v>
      </c>
      <c r="J54" s="267">
        <v>2</v>
      </c>
      <c r="K54" s="270">
        <f t="shared" si="16"/>
        <v>2.8333333333333335</v>
      </c>
      <c r="L54" s="267">
        <v>2</v>
      </c>
      <c r="M54" s="267">
        <v>1</v>
      </c>
      <c r="N54" s="267">
        <v>1</v>
      </c>
      <c r="O54" s="267">
        <v>1</v>
      </c>
      <c r="P54" s="270">
        <f t="shared" si="14"/>
        <v>1.25</v>
      </c>
      <c r="Q54" s="290">
        <f t="shared" si="15"/>
        <v>3.541666666666667</v>
      </c>
      <c r="R54" s="48" t="str">
        <f t="shared" si="17"/>
        <v>BASSO</v>
      </c>
    </row>
    <row r="55" spans="1:18" ht="39.950000000000003" customHeight="1" x14ac:dyDescent="0.25">
      <c r="A55" s="323"/>
      <c r="B55" s="322" t="s">
        <v>370</v>
      </c>
      <c r="C55" s="189">
        <f>+'AREA 8'!B17</f>
        <v>22</v>
      </c>
      <c r="D55" s="264" t="str">
        <f>+'AREA 8'!C17</f>
        <v>Allacciamento</v>
      </c>
      <c r="E55" s="267">
        <v>1</v>
      </c>
      <c r="F55" s="267">
        <v>5</v>
      </c>
      <c r="G55" s="267">
        <v>3</v>
      </c>
      <c r="H55" s="267">
        <v>3</v>
      </c>
      <c r="I55" s="267">
        <v>1</v>
      </c>
      <c r="J55" s="267">
        <v>4</v>
      </c>
      <c r="K55" s="270">
        <f t="shared" si="16"/>
        <v>2.8333333333333335</v>
      </c>
      <c r="L55" s="267">
        <v>2</v>
      </c>
      <c r="M55" s="267">
        <v>1</v>
      </c>
      <c r="N55" s="267">
        <v>1</v>
      </c>
      <c r="O55" s="267"/>
      <c r="P55" s="270">
        <f t="shared" si="14"/>
        <v>1.3333333333333333</v>
      </c>
      <c r="Q55" s="290">
        <f t="shared" si="15"/>
        <v>3.7777777777777777</v>
      </c>
      <c r="R55" s="48" t="str">
        <f t="shared" si="17"/>
        <v>BASSO</v>
      </c>
    </row>
    <row r="56" spans="1:18" ht="39.950000000000003" customHeight="1" x14ac:dyDescent="0.25">
      <c r="A56" s="323"/>
      <c r="B56" s="322"/>
      <c r="C56" s="189">
        <f>+'AREA 8'!B18</f>
        <v>23</v>
      </c>
      <c r="D56" s="264" t="str">
        <f>+'AREA 8'!C18</f>
        <v>Spostamento</v>
      </c>
      <c r="E56" s="267">
        <v>1</v>
      </c>
      <c r="F56" s="267">
        <v>5</v>
      </c>
      <c r="G56" s="267">
        <v>3</v>
      </c>
      <c r="H56" s="267">
        <v>3</v>
      </c>
      <c r="I56" s="267">
        <v>1</v>
      </c>
      <c r="J56" s="267">
        <v>4</v>
      </c>
      <c r="K56" s="270">
        <f t="shared" si="16"/>
        <v>2.8333333333333335</v>
      </c>
      <c r="L56" s="267">
        <v>2</v>
      </c>
      <c r="M56" s="267">
        <v>1</v>
      </c>
      <c r="N56" s="267">
        <v>1</v>
      </c>
      <c r="O56" s="267"/>
      <c r="P56" s="270">
        <f t="shared" si="14"/>
        <v>1.3333333333333333</v>
      </c>
      <c r="Q56" s="290">
        <f t="shared" si="15"/>
        <v>3.7777777777777777</v>
      </c>
      <c r="R56" s="48" t="str">
        <f t="shared" si="17"/>
        <v>BASSO</v>
      </c>
    </row>
    <row r="57" spans="1:18" ht="39.950000000000003" customHeight="1" x14ac:dyDescent="0.25">
      <c r="A57" s="323"/>
      <c r="B57" s="259" t="s">
        <v>372</v>
      </c>
      <c r="C57" s="189">
        <f>+'AREA 8'!B19</f>
        <v>5</v>
      </c>
      <c r="D57" s="264" t="str">
        <f>+'AREA 8'!C19</f>
        <v xml:space="preserve">Provvedimenti disciplinari </v>
      </c>
      <c r="E57" s="267">
        <v>3</v>
      </c>
      <c r="F57" s="267">
        <v>5</v>
      </c>
      <c r="G57" s="267">
        <v>3</v>
      </c>
      <c r="H57" s="267">
        <v>3</v>
      </c>
      <c r="I57" s="267">
        <v>5</v>
      </c>
      <c r="J57" s="267">
        <v>1</v>
      </c>
      <c r="K57" s="270">
        <f>IF(E57=0,"da completare",AVERAGE(E57:J57))</f>
        <v>3.3333333333333335</v>
      </c>
      <c r="L57" s="267">
        <v>5</v>
      </c>
      <c r="M57" s="267">
        <v>4</v>
      </c>
      <c r="N57" s="267">
        <v>4</v>
      </c>
      <c r="O57" s="267">
        <v>4</v>
      </c>
      <c r="P57" s="270">
        <f t="shared" si="14"/>
        <v>4.25</v>
      </c>
      <c r="Q57" s="290">
        <f t="shared" si="15"/>
        <v>14.166666666666668</v>
      </c>
      <c r="R57" s="48" t="str">
        <f t="shared" si="17"/>
        <v>MEDIO</v>
      </c>
    </row>
    <row r="58" spans="1:18" ht="39.950000000000003" customHeight="1" x14ac:dyDescent="0.25">
      <c r="A58" s="274" t="s">
        <v>355</v>
      </c>
      <c r="B58" s="260" t="s">
        <v>371</v>
      </c>
      <c r="C58" s="189">
        <v>39</v>
      </c>
      <c r="D58" s="295" t="s">
        <v>64</v>
      </c>
      <c r="E58" s="267">
        <v>1</v>
      </c>
      <c r="F58" s="267">
        <v>2</v>
      </c>
      <c r="G58" s="267">
        <v>3</v>
      </c>
      <c r="H58" s="267">
        <v>1</v>
      </c>
      <c r="I58" s="267">
        <v>1</v>
      </c>
      <c r="J58" s="267">
        <v>1</v>
      </c>
      <c r="K58" s="270">
        <f t="shared" ref="K58" si="18">IF(E58=0,"da completare",AVERAGE(E58:J58))</f>
        <v>1.5</v>
      </c>
      <c r="L58" s="267">
        <v>2</v>
      </c>
      <c r="M58" s="267">
        <v>1</v>
      </c>
      <c r="N58" s="267">
        <v>3</v>
      </c>
      <c r="O58" s="267">
        <v>4</v>
      </c>
      <c r="P58" s="270">
        <f t="shared" ref="P58" si="19">IF(L58=0,"da completare",AVERAGE(L58:O58))</f>
        <v>2.5</v>
      </c>
      <c r="Q58" s="290">
        <f t="shared" ref="Q58" si="20">IF(K58="da completare","da completare",K58*P58)</f>
        <v>3.75</v>
      </c>
      <c r="R58" s="48" t="str">
        <f t="shared" ref="R58" si="21">IF(Q58="da completare","da completare",IF(Q58&gt;16,"ALTO",IF(Q58&lt;9,"BASSO","MEDIO")))</f>
        <v>BASSO</v>
      </c>
    </row>
    <row r="59" spans="1:18" ht="39.950000000000003" customHeight="1" x14ac:dyDescent="0.25">
      <c r="A59" s="323" t="s">
        <v>425</v>
      </c>
      <c r="B59" s="336" t="s">
        <v>367</v>
      </c>
      <c r="C59" s="189">
        <f>+'AREA 10'!B4</f>
        <v>19</v>
      </c>
      <c r="D59" s="263" t="s">
        <v>29</v>
      </c>
      <c r="E59" s="267">
        <v>3</v>
      </c>
      <c r="F59" s="267">
        <v>5</v>
      </c>
      <c r="G59" s="267">
        <v>3</v>
      </c>
      <c r="H59" s="267">
        <v>5</v>
      </c>
      <c r="I59" s="267">
        <v>3</v>
      </c>
      <c r="J59" s="267">
        <v>2</v>
      </c>
      <c r="K59" s="268">
        <v>3.5</v>
      </c>
      <c r="L59" s="267">
        <v>2</v>
      </c>
      <c r="M59" s="267">
        <v>1</v>
      </c>
      <c r="N59" s="267">
        <v>1</v>
      </c>
      <c r="O59" s="267">
        <v>1</v>
      </c>
      <c r="P59" s="268">
        <v>1.25</v>
      </c>
      <c r="Q59" s="291">
        <v>4.375</v>
      </c>
      <c r="R59" s="48" t="s">
        <v>225</v>
      </c>
    </row>
    <row r="60" spans="1:18" ht="39.950000000000003" customHeight="1" x14ac:dyDescent="0.25">
      <c r="A60" s="323"/>
      <c r="B60" s="336"/>
      <c r="C60" s="189">
        <f>+'AREA 10'!B5</f>
        <v>21</v>
      </c>
      <c r="D60" s="263" t="s">
        <v>31</v>
      </c>
      <c r="E60" s="267">
        <v>3</v>
      </c>
      <c r="F60" s="267">
        <v>5</v>
      </c>
      <c r="G60" s="267">
        <v>3</v>
      </c>
      <c r="H60" s="267">
        <v>5</v>
      </c>
      <c r="I60" s="267">
        <v>3</v>
      </c>
      <c r="J60" s="267">
        <v>2</v>
      </c>
      <c r="K60" s="268">
        <v>3.5</v>
      </c>
      <c r="L60" s="267">
        <v>2</v>
      </c>
      <c r="M60" s="267">
        <v>1</v>
      </c>
      <c r="N60" s="267">
        <v>1</v>
      </c>
      <c r="O60" s="267">
        <v>1</v>
      </c>
      <c r="P60" s="268">
        <v>1.25</v>
      </c>
      <c r="Q60" s="291">
        <v>4.375</v>
      </c>
      <c r="R60" s="48" t="s">
        <v>225</v>
      </c>
    </row>
  </sheetData>
  <mergeCells count="31">
    <mergeCell ref="B32:B34"/>
    <mergeCell ref="A32:A35"/>
    <mergeCell ref="A36:A40"/>
    <mergeCell ref="B36:B40"/>
    <mergeCell ref="A59:A60"/>
    <mergeCell ref="B59:B60"/>
    <mergeCell ref="B44:B45"/>
    <mergeCell ref="B48:B50"/>
    <mergeCell ref="B51:B53"/>
    <mergeCell ref="B55:B56"/>
    <mergeCell ref="A42:A57"/>
    <mergeCell ref="B21:B22"/>
    <mergeCell ref="B23:B25"/>
    <mergeCell ref="B26:B28"/>
    <mergeCell ref="B29:B31"/>
    <mergeCell ref="A21:A31"/>
    <mergeCell ref="B18:B20"/>
    <mergeCell ref="A17:A20"/>
    <mergeCell ref="A8:A16"/>
    <mergeCell ref="R2:R3"/>
    <mergeCell ref="B4:B7"/>
    <mergeCell ref="A4:A7"/>
    <mergeCell ref="B8:B9"/>
    <mergeCell ref="B11:B13"/>
    <mergeCell ref="B14:B16"/>
    <mergeCell ref="D2:D3"/>
    <mergeCell ref="E2:J2"/>
    <mergeCell ref="K2:K3"/>
    <mergeCell ref="L2:O2"/>
    <mergeCell ref="P2:P3"/>
    <mergeCell ref="Q2:Q3"/>
  </mergeCells>
  <conditionalFormatting sqref="R8:R9">
    <cfRule type="containsText" dxfId="224" priority="73" operator="containsText" text="ALTO">
      <formula>NOT(ISERROR(SEARCH("ALTO",R8)))</formula>
    </cfRule>
    <cfRule type="containsText" dxfId="223" priority="74" operator="containsText" text="MEDIO">
      <formula>NOT(ISERROR(SEARCH("MEDIO",R8)))</formula>
    </cfRule>
    <cfRule type="containsText" dxfId="222" priority="75" operator="containsText" text="BASSO">
      <formula>NOT(ISERROR(SEARCH("BASSO",R8)))</formula>
    </cfRule>
  </conditionalFormatting>
  <conditionalFormatting sqref="R16">
    <cfRule type="containsText" dxfId="221" priority="52" operator="containsText" text="ALTO">
      <formula>NOT(ISERROR(SEARCH("ALTO",R16)))</formula>
    </cfRule>
    <cfRule type="containsText" dxfId="220" priority="53" operator="containsText" text="MEDIO">
      <formula>NOT(ISERROR(SEARCH("MEDIO",R16)))</formula>
    </cfRule>
    <cfRule type="containsText" dxfId="219" priority="54" operator="containsText" text="BASSO">
      <formula>NOT(ISERROR(SEARCH("BASSO",R16)))</formula>
    </cfRule>
  </conditionalFormatting>
  <conditionalFormatting sqref="R10">
    <cfRule type="containsText" dxfId="218" priority="70" operator="containsText" text="ALTO">
      <formula>NOT(ISERROR(SEARCH("ALTO",R10)))</formula>
    </cfRule>
    <cfRule type="containsText" dxfId="217" priority="71" operator="containsText" text="MEDIO">
      <formula>NOT(ISERROR(SEARCH("MEDIO",R10)))</formula>
    </cfRule>
    <cfRule type="containsText" dxfId="216" priority="72" operator="containsText" text="BASSO">
      <formula>NOT(ISERROR(SEARCH("BASSO",R10)))</formula>
    </cfRule>
  </conditionalFormatting>
  <conditionalFormatting sqref="R11">
    <cfRule type="containsText" dxfId="215" priority="67" operator="containsText" text="ALTO">
      <formula>NOT(ISERROR(SEARCH("ALTO",R11)))</formula>
    </cfRule>
    <cfRule type="containsText" dxfId="214" priority="68" operator="containsText" text="MEDIO">
      <formula>NOT(ISERROR(SEARCH("MEDIO",R11)))</formula>
    </cfRule>
    <cfRule type="containsText" dxfId="213" priority="69" operator="containsText" text="BASSO">
      <formula>NOT(ISERROR(SEARCH("BASSO",R11)))</formula>
    </cfRule>
  </conditionalFormatting>
  <conditionalFormatting sqref="R12">
    <cfRule type="containsText" dxfId="212" priority="64" operator="containsText" text="ALTO">
      <formula>NOT(ISERROR(SEARCH("ALTO",R12)))</formula>
    </cfRule>
    <cfRule type="containsText" dxfId="211" priority="65" operator="containsText" text="MEDIO">
      <formula>NOT(ISERROR(SEARCH("MEDIO",R12)))</formula>
    </cfRule>
    <cfRule type="containsText" dxfId="210" priority="66" operator="containsText" text="BASSO">
      <formula>NOT(ISERROR(SEARCH("BASSO",R12)))</formula>
    </cfRule>
  </conditionalFormatting>
  <conditionalFormatting sqref="R13">
    <cfRule type="containsText" dxfId="209" priority="61" operator="containsText" text="ALTO">
      <formula>NOT(ISERROR(SEARCH("ALTO",R13)))</formula>
    </cfRule>
    <cfRule type="containsText" dxfId="208" priority="62" operator="containsText" text="MEDIO">
      <formula>NOT(ISERROR(SEARCH("MEDIO",R13)))</formula>
    </cfRule>
    <cfRule type="containsText" dxfId="207" priority="63" operator="containsText" text="BASSO">
      <formula>NOT(ISERROR(SEARCH("BASSO",R13)))</formula>
    </cfRule>
  </conditionalFormatting>
  <conditionalFormatting sqref="R14">
    <cfRule type="containsText" dxfId="206" priority="58" operator="containsText" text="ALTO">
      <formula>NOT(ISERROR(SEARCH("ALTO",R14)))</formula>
    </cfRule>
    <cfRule type="containsText" dxfId="205" priority="59" operator="containsText" text="MEDIO">
      <formula>NOT(ISERROR(SEARCH("MEDIO",R14)))</formula>
    </cfRule>
    <cfRule type="containsText" dxfId="204" priority="60" operator="containsText" text="BASSO">
      <formula>NOT(ISERROR(SEARCH("BASSO",R14)))</formula>
    </cfRule>
  </conditionalFormatting>
  <conditionalFormatting sqref="R15">
    <cfRule type="containsText" dxfId="203" priority="55" operator="containsText" text="ALTO">
      <formula>NOT(ISERROR(SEARCH("ALTO",R15)))</formula>
    </cfRule>
    <cfRule type="containsText" dxfId="202" priority="56" operator="containsText" text="MEDIO">
      <formula>NOT(ISERROR(SEARCH("MEDIO",R15)))</formula>
    </cfRule>
    <cfRule type="containsText" dxfId="201" priority="57" operator="containsText" text="BASSO">
      <formula>NOT(ISERROR(SEARCH("BASSO",R15)))</formula>
    </cfRule>
  </conditionalFormatting>
  <conditionalFormatting sqref="R18">
    <cfRule type="containsText" dxfId="200" priority="49" operator="containsText" text="ALTO">
      <formula>NOT(ISERROR(SEARCH("ALTO",R18)))</formula>
    </cfRule>
    <cfRule type="containsText" dxfId="199" priority="50" operator="containsText" text="MEDIO">
      <formula>NOT(ISERROR(SEARCH("MEDIO",R18)))</formula>
    </cfRule>
    <cfRule type="containsText" dxfId="198" priority="51" operator="containsText" text="BASSO">
      <formula>NOT(ISERROR(SEARCH("BASSO",R18)))</formula>
    </cfRule>
  </conditionalFormatting>
  <conditionalFormatting sqref="R19">
    <cfRule type="containsText" dxfId="197" priority="46" operator="containsText" text="ALTO">
      <formula>NOT(ISERROR(SEARCH("ALTO",R19)))</formula>
    </cfRule>
    <cfRule type="containsText" dxfId="196" priority="47" operator="containsText" text="MEDIO">
      <formula>NOT(ISERROR(SEARCH("MEDIO",R19)))</formula>
    </cfRule>
    <cfRule type="containsText" dxfId="195" priority="48" operator="containsText" text="BASSO">
      <formula>NOT(ISERROR(SEARCH("BASSO",R19)))</formula>
    </cfRule>
  </conditionalFormatting>
  <conditionalFormatting sqref="R20">
    <cfRule type="containsText" dxfId="194" priority="43" operator="containsText" text="ALTO">
      <formula>NOT(ISERROR(SEARCH("ALTO",R20)))</formula>
    </cfRule>
    <cfRule type="containsText" dxfId="193" priority="44" operator="containsText" text="MEDIO">
      <formula>NOT(ISERROR(SEARCH("MEDIO",R20)))</formula>
    </cfRule>
    <cfRule type="containsText" dxfId="192" priority="45" operator="containsText" text="BASSO">
      <formula>NOT(ISERROR(SEARCH("BASSO",R20)))</formula>
    </cfRule>
  </conditionalFormatting>
  <conditionalFormatting sqref="R17">
    <cfRule type="containsText" dxfId="191" priority="40" operator="containsText" text="ALTO">
      <formula>NOT(ISERROR(SEARCH("ALTO",R17)))</formula>
    </cfRule>
    <cfRule type="containsText" dxfId="190" priority="41" operator="containsText" text="MEDIO">
      <formula>NOT(ISERROR(SEARCH("MEDIO",R17)))</formula>
    </cfRule>
    <cfRule type="containsText" dxfId="189" priority="42" operator="containsText" text="BASSO">
      <formula>NOT(ISERROR(SEARCH("BASSO",R17)))</formula>
    </cfRule>
  </conditionalFormatting>
  <conditionalFormatting sqref="R24">
    <cfRule type="containsText" dxfId="188" priority="31" operator="containsText" text="ALTO">
      <formula>NOT(ISERROR(SEARCH("ALTO",R24)))</formula>
    </cfRule>
    <cfRule type="containsText" dxfId="187" priority="32" operator="containsText" text="MEDIO">
      <formula>NOT(ISERROR(SEARCH("MEDIO",R24)))</formula>
    </cfRule>
    <cfRule type="containsText" dxfId="186" priority="33" operator="containsText" text="BASSO">
      <formula>NOT(ISERROR(SEARCH("BASSO",R24)))</formula>
    </cfRule>
  </conditionalFormatting>
  <conditionalFormatting sqref="R21:R22">
    <cfRule type="containsText" dxfId="185" priority="37" operator="containsText" text="ALTO">
      <formula>NOT(ISERROR(SEARCH("ALTO",R21)))</formula>
    </cfRule>
    <cfRule type="containsText" dxfId="184" priority="38" operator="containsText" text="MEDIO">
      <formula>NOT(ISERROR(SEARCH("MEDIO",R21)))</formula>
    </cfRule>
    <cfRule type="containsText" dxfId="183" priority="39" operator="containsText" text="BASSO">
      <formula>NOT(ISERROR(SEARCH("BASSO",R21)))</formula>
    </cfRule>
  </conditionalFormatting>
  <conditionalFormatting sqref="R26:R28">
    <cfRule type="containsText" dxfId="182" priority="34" operator="containsText" text="ALTO">
      <formula>NOT(ISERROR(SEARCH("ALTO",R26)))</formula>
    </cfRule>
    <cfRule type="containsText" dxfId="181" priority="35" operator="containsText" text="MEDIO">
      <formula>NOT(ISERROR(SEARCH("MEDIO",R26)))</formula>
    </cfRule>
    <cfRule type="containsText" dxfId="180" priority="36" operator="containsText" text="BASSO">
      <formula>NOT(ISERROR(SEARCH("BASSO",R26)))</formula>
    </cfRule>
  </conditionalFormatting>
  <conditionalFormatting sqref="R29:R31">
    <cfRule type="containsText" dxfId="179" priority="22" operator="containsText" text="ALTO">
      <formula>NOT(ISERROR(SEARCH("ALTO",R29)))</formula>
    </cfRule>
    <cfRule type="containsText" dxfId="178" priority="23" operator="containsText" text="MEDIO">
      <formula>NOT(ISERROR(SEARCH("MEDIO",R29)))</formula>
    </cfRule>
    <cfRule type="containsText" dxfId="177" priority="24" operator="containsText" text="BASSO">
      <formula>NOT(ISERROR(SEARCH("BASSO",R29)))</formula>
    </cfRule>
  </conditionalFormatting>
  <conditionalFormatting sqref="R23">
    <cfRule type="containsText" dxfId="176" priority="28" operator="containsText" text="ALTO">
      <formula>NOT(ISERROR(SEARCH("ALTO",R23)))</formula>
    </cfRule>
    <cfRule type="containsText" dxfId="175" priority="29" operator="containsText" text="MEDIO">
      <formula>NOT(ISERROR(SEARCH("MEDIO",R23)))</formula>
    </cfRule>
    <cfRule type="containsText" dxfId="174" priority="30" operator="containsText" text="BASSO">
      <formula>NOT(ISERROR(SEARCH("BASSO",R23)))</formula>
    </cfRule>
  </conditionalFormatting>
  <conditionalFormatting sqref="R25">
    <cfRule type="containsText" dxfId="173" priority="25" operator="containsText" text="ALTO">
      <formula>NOT(ISERROR(SEARCH("ALTO",R25)))</formula>
    </cfRule>
    <cfRule type="containsText" dxfId="172" priority="26" operator="containsText" text="MEDIO">
      <formula>NOT(ISERROR(SEARCH("MEDIO",R25)))</formula>
    </cfRule>
    <cfRule type="containsText" dxfId="171" priority="27" operator="containsText" text="BASSO">
      <formula>NOT(ISERROR(SEARCH("BASSO",R25)))</formula>
    </cfRule>
  </conditionalFormatting>
  <conditionalFormatting sqref="R32:R35">
    <cfRule type="containsText" dxfId="170" priority="19" operator="containsText" text="ALTO">
      <formula>NOT(ISERROR(SEARCH("ALTO",R32)))</formula>
    </cfRule>
    <cfRule type="containsText" dxfId="169" priority="20" operator="containsText" text="MEDIO">
      <formula>NOT(ISERROR(SEARCH("MEDIO",R32)))</formula>
    </cfRule>
    <cfRule type="containsText" dxfId="168" priority="21" operator="containsText" text="BASSO">
      <formula>NOT(ISERROR(SEARCH("BASSO",R32)))</formula>
    </cfRule>
  </conditionalFormatting>
  <conditionalFormatting sqref="R36:R37">
    <cfRule type="containsText" dxfId="167" priority="16" operator="containsText" text="ALTO">
      <formula>NOT(ISERROR(SEARCH("ALTO",R36)))</formula>
    </cfRule>
    <cfRule type="containsText" dxfId="166" priority="17" operator="containsText" text="MEDIO">
      <formula>NOT(ISERROR(SEARCH("MEDIO",R36)))</formula>
    </cfRule>
    <cfRule type="containsText" dxfId="165" priority="18" operator="containsText" text="BASSO">
      <formula>NOT(ISERROR(SEARCH("BASSO",R36)))</formula>
    </cfRule>
  </conditionalFormatting>
  <conditionalFormatting sqref="R38:R39">
    <cfRule type="containsText" dxfId="164" priority="13" operator="containsText" text="ALTO">
      <formula>NOT(ISERROR(SEARCH("ALTO",R38)))</formula>
    </cfRule>
    <cfRule type="containsText" dxfId="163" priority="14" operator="containsText" text="MEDIO">
      <formula>NOT(ISERROR(SEARCH("MEDIO",R38)))</formula>
    </cfRule>
    <cfRule type="containsText" dxfId="162" priority="15" operator="containsText" text="BASSO">
      <formula>NOT(ISERROR(SEARCH("BASSO",R38)))</formula>
    </cfRule>
  </conditionalFormatting>
  <conditionalFormatting sqref="R42:R57">
    <cfRule type="containsText" dxfId="161" priority="10" operator="containsText" text="ALTO">
      <formula>NOT(ISERROR(SEARCH("ALTO",R42)))</formula>
    </cfRule>
    <cfRule type="containsText" dxfId="160" priority="11" operator="containsText" text="MEDIO">
      <formula>NOT(ISERROR(SEARCH("MEDIO",R42)))</formula>
    </cfRule>
    <cfRule type="containsText" dxfId="159" priority="12" operator="containsText" text="BASSO">
      <formula>NOT(ISERROR(SEARCH("BASSO",R42)))</formula>
    </cfRule>
  </conditionalFormatting>
  <conditionalFormatting sqref="R59:R60">
    <cfRule type="containsText" dxfId="158" priority="7" operator="containsText" text="ALTO">
      <formula>NOT(ISERROR(SEARCH("ALTO",R59)))</formula>
    </cfRule>
    <cfRule type="containsText" dxfId="157" priority="8" operator="containsText" text="MEDIO">
      <formula>NOT(ISERROR(SEARCH("MEDIO",R59)))</formula>
    </cfRule>
    <cfRule type="containsText" dxfId="156" priority="9" operator="containsText" text="BASSO">
      <formula>NOT(ISERROR(SEARCH("BASSO",R59)))</formula>
    </cfRule>
  </conditionalFormatting>
  <conditionalFormatting sqref="R58">
    <cfRule type="containsText" dxfId="155" priority="4" operator="containsText" text="ALTO">
      <formula>NOT(ISERROR(SEARCH("ALTO",R58)))</formula>
    </cfRule>
    <cfRule type="containsText" dxfId="154" priority="5" operator="containsText" text="MEDIO">
      <formula>NOT(ISERROR(SEARCH("MEDIO",R58)))</formula>
    </cfRule>
    <cfRule type="containsText" dxfId="153" priority="6" operator="containsText" text="BASSO">
      <formula>NOT(ISERROR(SEARCH("BASSO",R58)))</formula>
    </cfRule>
  </conditionalFormatting>
  <conditionalFormatting sqref="R40">
    <cfRule type="containsText" dxfId="152" priority="1" operator="containsText" text="ALTO">
      <formula>NOT(ISERROR(SEARCH("ALTO",R40)))</formula>
    </cfRule>
    <cfRule type="containsText" dxfId="151" priority="2" operator="containsText" text="MEDIO">
      <formula>NOT(ISERROR(SEARCH("MEDIO",R40)))</formula>
    </cfRule>
    <cfRule type="containsText" dxfId="150" priority="3" operator="containsText" text="BASSO">
      <formula>NOT(ISERROR(SEARCH("BASSO",R40)))</formula>
    </cfRule>
  </conditionalFormatting>
  <dataValidations count="5">
    <dataValidation type="list" allowBlank="1" showInputMessage="1" showErrorMessage="1" sqref="J8:J10 L8:L10 N8:O10 J21:J22 L21:L22 N21:O22 J26:J28 L26:L28 N26:O28 J36:J37 L36:L37 N36:O37 J42 L42 N42:O42" xr:uid="{1AC39E15-21B4-4FE2-84F5-5945645C00DD}">
      <formula1>"1,2,3,4,5"</formula1>
    </dataValidation>
    <dataValidation type="list" allowBlank="1" showInputMessage="1" showErrorMessage="1" sqref="G8:G10 G21:G22 G26:G28 G36:G37 G42" xr:uid="{A057B1A8-4A08-43BF-B5A5-85A5B359558E}">
      <formula1>"5,3,1"</formula1>
    </dataValidation>
    <dataValidation type="list" allowBlank="1" showInputMessage="1" showErrorMessage="1" sqref="E8:E10 H8:I10 E21:E22 H21:I22 E26:E28 H26:I28 E36:E37 H36:I37 E42 H42:I42" xr:uid="{FDD33D2C-7C19-4A56-AF65-524A1C8B897D}">
      <formula1>"1,3,5"</formula1>
    </dataValidation>
    <dataValidation type="list" allowBlank="1" showInputMessage="1" showErrorMessage="1" sqref="F8:F10 F21:F22 F26:F28 F36:F37 F42" xr:uid="{BA4B7099-794F-473B-9295-D2DEF5C001CC}">
      <formula1>"2,5"</formula1>
    </dataValidation>
    <dataValidation type="list" allowBlank="1" showInputMessage="1" showErrorMessage="1" sqref="M8:M10 M21:M22 M26:M28 M36:M37 M42" xr:uid="{CF7E5E11-43CB-4956-92A3-E61039128141}">
      <formula1>"1,5"</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2749E-7F55-4F94-BB58-1F1D8011E90C}">
  <sheetPr>
    <tabColor rgb="FFFF0000"/>
  </sheetPr>
  <dimension ref="A1:K62"/>
  <sheetViews>
    <sheetView tabSelected="1" topLeftCell="B1" workbookViewId="0">
      <selection activeCell="H61" sqref="H61:H62"/>
    </sheetView>
  </sheetViews>
  <sheetFormatPr defaultRowHeight="15" x14ac:dyDescent="0.25"/>
  <cols>
    <col min="1" max="1" width="48.5703125" style="273" bestFit="1" customWidth="1"/>
    <col min="2" max="2" width="38" style="260" bestFit="1" customWidth="1"/>
    <col min="4" max="4" width="34.140625" style="262" customWidth="1"/>
    <col min="5" max="5" width="20.7109375" hidden="1" customWidth="1"/>
    <col min="6" max="6" width="14.85546875" customWidth="1"/>
    <col min="7" max="7" width="103" style="278" customWidth="1"/>
    <col min="8" max="8" width="64" style="296" bestFit="1" customWidth="1"/>
    <col min="9" max="9" width="18.28515625" hidden="1" customWidth="1"/>
    <col min="10" max="10" width="24.7109375" hidden="1" customWidth="1"/>
    <col min="11" max="11" width="29.85546875" hidden="1" customWidth="1"/>
  </cols>
  <sheetData>
    <row r="1" spans="1:11" x14ac:dyDescent="0.25">
      <c r="C1" s="200"/>
    </row>
    <row r="2" spans="1:11" ht="15" customHeight="1" x14ac:dyDescent="0.25">
      <c r="C2" s="200"/>
      <c r="D2" s="328" t="s">
        <v>11</v>
      </c>
      <c r="E2" s="334" t="s">
        <v>131</v>
      </c>
      <c r="F2" s="324" t="s">
        <v>132</v>
      </c>
      <c r="G2" s="344" t="s">
        <v>417</v>
      </c>
      <c r="H2" s="324" t="s">
        <v>418</v>
      </c>
      <c r="I2" s="324" t="s">
        <v>419</v>
      </c>
      <c r="J2" s="324" t="s">
        <v>420</v>
      </c>
      <c r="K2" s="324" t="s">
        <v>421</v>
      </c>
    </row>
    <row r="3" spans="1:11" s="240" customFormat="1" ht="15.75" customHeight="1" x14ac:dyDescent="0.25">
      <c r="A3" s="275"/>
      <c r="B3" s="274"/>
      <c r="C3" s="276" t="s">
        <v>134</v>
      </c>
      <c r="D3" s="329"/>
      <c r="E3" s="334"/>
      <c r="F3" s="325"/>
      <c r="G3" s="345"/>
      <c r="H3" s="325"/>
      <c r="I3" s="325"/>
      <c r="J3" s="325"/>
      <c r="K3" s="325"/>
    </row>
    <row r="4" spans="1:11" ht="80.099999999999994" customHeight="1" x14ac:dyDescent="0.25">
      <c r="A4" s="343" t="s">
        <v>126</v>
      </c>
      <c r="B4" s="326" t="s">
        <v>58</v>
      </c>
      <c r="C4" s="189">
        <v>1</v>
      </c>
      <c r="D4" s="263" t="s">
        <v>44</v>
      </c>
      <c r="E4" s="216">
        <v>16.666666666666668</v>
      </c>
      <c r="F4" s="64" t="s">
        <v>157</v>
      </c>
      <c r="G4" s="278" t="s">
        <v>440</v>
      </c>
    </row>
    <row r="5" spans="1:11" ht="80.099999999999994" customHeight="1" x14ac:dyDescent="0.25">
      <c r="A5" s="343"/>
      <c r="B5" s="326"/>
      <c r="C5" s="189">
        <v>2</v>
      </c>
      <c r="D5" s="263" t="s">
        <v>45</v>
      </c>
      <c r="E5" s="216">
        <v>11.666666666666668</v>
      </c>
      <c r="F5" s="64" t="s">
        <v>157</v>
      </c>
      <c r="G5" s="278" t="s">
        <v>440</v>
      </c>
    </row>
    <row r="6" spans="1:11" ht="80.099999999999994" customHeight="1" x14ac:dyDescent="0.25">
      <c r="A6" s="343"/>
      <c r="B6" s="326"/>
      <c r="C6" s="189">
        <v>3</v>
      </c>
      <c r="D6" s="263" t="s">
        <v>47</v>
      </c>
      <c r="E6" s="216">
        <v>11.875</v>
      </c>
      <c r="F6" s="64" t="s">
        <v>157</v>
      </c>
      <c r="G6" s="278" t="s">
        <v>440</v>
      </c>
    </row>
    <row r="7" spans="1:11" ht="80.099999999999994" customHeight="1" x14ac:dyDescent="0.25">
      <c r="A7" s="343"/>
      <c r="B7" s="326"/>
      <c r="C7" s="189">
        <v>4</v>
      </c>
      <c r="D7" s="263" t="s">
        <v>46</v>
      </c>
      <c r="E7" s="216">
        <v>10</v>
      </c>
      <c r="F7" s="64" t="s">
        <v>157</v>
      </c>
      <c r="G7" s="278" t="s">
        <v>440</v>
      </c>
    </row>
    <row r="8" spans="1:11" ht="80.099999999999994" customHeight="1" x14ac:dyDescent="0.25">
      <c r="A8" s="343" t="s">
        <v>199</v>
      </c>
      <c r="B8" s="327" t="s">
        <v>366</v>
      </c>
      <c r="C8" s="189">
        <v>6</v>
      </c>
      <c r="D8" s="263" t="s">
        <v>22</v>
      </c>
      <c r="E8" s="50" t="e">
        <f>IF(#REF!="da completare","da completare",#REF!*#REF!)</f>
        <v>#REF!</v>
      </c>
      <c r="F8" s="48" t="s">
        <v>157</v>
      </c>
      <c r="G8" s="278" t="s">
        <v>440</v>
      </c>
    </row>
    <row r="9" spans="1:11" ht="80.099999999999994" customHeight="1" x14ac:dyDescent="0.25">
      <c r="A9" s="343"/>
      <c r="B9" s="327"/>
      <c r="C9" s="189">
        <v>7</v>
      </c>
      <c r="D9" s="263" t="s">
        <v>24</v>
      </c>
      <c r="E9" s="50" t="e">
        <f>IF(#REF!="da completare","da completare",#REF!*#REF!)</f>
        <v>#REF!</v>
      </c>
      <c r="F9" s="48" t="s">
        <v>157</v>
      </c>
      <c r="G9" s="278" t="s">
        <v>440</v>
      </c>
    </row>
    <row r="10" spans="1:11" ht="80.099999999999994" customHeight="1" x14ac:dyDescent="0.25">
      <c r="A10" s="343"/>
      <c r="B10" s="272" t="s">
        <v>416</v>
      </c>
      <c r="C10" s="189">
        <v>9</v>
      </c>
      <c r="D10" s="263" t="s">
        <v>32</v>
      </c>
      <c r="E10" s="50" t="e">
        <f>IF(#REF!="da completare","da completare",#REF!*#REF!)</f>
        <v>#REF!</v>
      </c>
      <c r="F10" s="48" t="s">
        <v>156</v>
      </c>
      <c r="G10" s="278" t="s">
        <v>447</v>
      </c>
      <c r="H10" s="296" t="s">
        <v>480</v>
      </c>
      <c r="I10" s="280">
        <v>44561</v>
      </c>
      <c r="J10" t="s">
        <v>428</v>
      </c>
      <c r="K10" t="s">
        <v>427</v>
      </c>
    </row>
    <row r="11" spans="1:11" ht="80.099999999999994" customHeight="1" x14ac:dyDescent="0.25">
      <c r="A11" s="343"/>
      <c r="B11" s="327" t="s">
        <v>369</v>
      </c>
      <c r="C11" s="189">
        <v>6</v>
      </c>
      <c r="D11" s="263" t="s">
        <v>22</v>
      </c>
      <c r="E11" s="50" t="e">
        <f>IF(#REF!="da completare","da completare",#REF!*#REF!)</f>
        <v>#REF!</v>
      </c>
      <c r="F11" s="48" t="s">
        <v>157</v>
      </c>
      <c r="G11" s="278" t="s">
        <v>424</v>
      </c>
    </row>
    <row r="12" spans="1:11" ht="80.099999999999994" customHeight="1" x14ac:dyDescent="0.25">
      <c r="A12" s="343"/>
      <c r="B12" s="327"/>
      <c r="C12" s="189">
        <v>7</v>
      </c>
      <c r="D12" s="263" t="s">
        <v>24</v>
      </c>
      <c r="E12" s="50" t="e">
        <f>IF(#REF!="da completare","da completare",#REF!*#REF!)</f>
        <v>#REF!</v>
      </c>
      <c r="F12" s="48" t="s">
        <v>157</v>
      </c>
      <c r="G12" s="278" t="s">
        <v>424</v>
      </c>
    </row>
    <row r="13" spans="1:11" ht="80.099999999999994" customHeight="1" x14ac:dyDescent="0.25">
      <c r="A13" s="343"/>
      <c r="B13" s="327"/>
      <c r="C13" s="189">
        <v>13</v>
      </c>
      <c r="D13" s="263" t="s">
        <v>33</v>
      </c>
      <c r="E13" s="50" t="e">
        <f>IF(#REF!="da completare","da completare",#REF!*#REF!)</f>
        <v>#REF!</v>
      </c>
      <c r="F13" s="48" t="s">
        <v>157</v>
      </c>
      <c r="G13" s="278" t="s">
        <v>424</v>
      </c>
    </row>
    <row r="14" spans="1:11" ht="80.099999999999994" customHeight="1" x14ac:dyDescent="0.25">
      <c r="A14" s="343"/>
      <c r="B14" s="327" t="s">
        <v>373</v>
      </c>
      <c r="C14" s="189">
        <v>14</v>
      </c>
      <c r="D14" s="263" t="s">
        <v>59</v>
      </c>
      <c r="E14" s="50" t="e">
        <f>IF(#REF!="da completare","da completare",#REF!*#REF!)</f>
        <v>#REF!</v>
      </c>
      <c r="F14" s="48" t="s">
        <v>157</v>
      </c>
      <c r="G14" s="278" t="s">
        <v>448</v>
      </c>
    </row>
    <row r="15" spans="1:11" ht="80.099999999999994" customHeight="1" x14ac:dyDescent="0.25">
      <c r="A15" s="343"/>
      <c r="B15" s="327"/>
      <c r="C15" s="189">
        <v>15</v>
      </c>
      <c r="D15" s="263" t="s">
        <v>60</v>
      </c>
      <c r="E15" s="50" t="e">
        <f>IF(#REF!="da completare","da completare",#REF!*#REF!)</f>
        <v>#REF!</v>
      </c>
      <c r="F15" s="48" t="s">
        <v>157</v>
      </c>
      <c r="G15" s="278" t="s">
        <v>439</v>
      </c>
    </row>
    <row r="16" spans="1:11" ht="80.099999999999994" customHeight="1" x14ac:dyDescent="0.25">
      <c r="A16" s="343"/>
      <c r="B16" s="327"/>
      <c r="C16" s="189">
        <v>16</v>
      </c>
      <c r="D16" s="263" t="s">
        <v>61</v>
      </c>
      <c r="E16" s="50" t="e">
        <f>IF(#REF!="da completare","da completare",#REF!*#REF!)</f>
        <v>#REF!</v>
      </c>
      <c r="F16" s="48" t="s">
        <v>157</v>
      </c>
      <c r="G16" s="278" t="s">
        <v>434</v>
      </c>
      <c r="I16" s="280">
        <v>44561</v>
      </c>
      <c r="J16" t="s">
        <v>428</v>
      </c>
      <c r="K16" t="s">
        <v>427</v>
      </c>
    </row>
    <row r="17" spans="1:7" ht="80.099999999999994" customHeight="1" x14ac:dyDescent="0.25">
      <c r="A17" s="343" t="s">
        <v>264</v>
      </c>
      <c r="B17" s="274" t="str">
        <f>+'AREA 3'!A4</f>
        <v>UFFICIO LEGALE</v>
      </c>
      <c r="C17" s="189">
        <f>+'AREA 3'!B4</f>
        <v>18</v>
      </c>
      <c r="D17" s="263" t="str">
        <f>+'AREA 3'!C4</f>
        <v>rateizzazioni</v>
      </c>
      <c r="E17" s="216">
        <v>3.1666666666666665</v>
      </c>
      <c r="F17" s="48" t="s">
        <v>225</v>
      </c>
      <c r="G17" s="278" t="s">
        <v>424</v>
      </c>
    </row>
    <row r="18" spans="1:7" ht="80.099999999999994" customHeight="1" x14ac:dyDescent="0.25">
      <c r="A18" s="343"/>
      <c r="B18" s="322" t="s">
        <v>370</v>
      </c>
      <c r="C18" s="189">
        <f>+'AREA 3'!B5</f>
        <v>22</v>
      </c>
      <c r="D18" s="263" t="str">
        <f>+'AREA 3'!C5</f>
        <v>Allacciamento</v>
      </c>
      <c r="E18" s="216">
        <v>3.7777777777777777</v>
      </c>
      <c r="F18" s="48" t="s">
        <v>225</v>
      </c>
      <c r="G18" s="278" t="s">
        <v>433</v>
      </c>
    </row>
    <row r="19" spans="1:7" ht="80.099999999999994" customHeight="1" x14ac:dyDescent="0.25">
      <c r="A19" s="343"/>
      <c r="B19" s="322"/>
      <c r="C19" s="189">
        <f>+'AREA 3'!B6</f>
        <v>23</v>
      </c>
      <c r="D19" s="263" t="str">
        <f>+'AREA 3'!C6</f>
        <v>Spostamento</v>
      </c>
      <c r="E19" s="216">
        <v>3.7777777777777777</v>
      </c>
      <c r="F19" s="48" t="s">
        <v>225</v>
      </c>
      <c r="G19" s="278" t="s">
        <v>433</v>
      </c>
    </row>
    <row r="20" spans="1:7" ht="80.099999999999994" customHeight="1" x14ac:dyDescent="0.25">
      <c r="A20" s="343"/>
      <c r="B20" s="322"/>
      <c r="C20" s="189">
        <f>+'AREA 3'!B7</f>
        <v>24</v>
      </c>
      <c r="D20" s="263" t="str">
        <f>+'AREA 3'!C7</f>
        <v>disdetta</v>
      </c>
      <c r="E20" s="216">
        <v>3.7777777777777777</v>
      </c>
      <c r="F20" s="48" t="s">
        <v>225</v>
      </c>
      <c r="G20" s="278" t="s">
        <v>433</v>
      </c>
    </row>
    <row r="21" spans="1:7" ht="80.099999999999994" customHeight="1" x14ac:dyDescent="0.25">
      <c r="A21" s="343" t="s">
        <v>277</v>
      </c>
      <c r="B21" s="335" t="s">
        <v>366</v>
      </c>
      <c r="C21" s="189">
        <f>+'AREA 4'!B4</f>
        <v>6</v>
      </c>
      <c r="D21" s="264" t="s">
        <v>22</v>
      </c>
      <c r="E21" s="50" t="e">
        <f>IF(#REF!="da completare","da completare",#REF!*#REF!)</f>
        <v>#REF!</v>
      </c>
      <c r="F21" s="48" t="s">
        <v>157</v>
      </c>
      <c r="G21" s="278" t="s">
        <v>424</v>
      </c>
    </row>
    <row r="22" spans="1:7" ht="80.099999999999994" customHeight="1" x14ac:dyDescent="0.25">
      <c r="A22" s="343"/>
      <c r="B22" s="335"/>
      <c r="C22" s="189">
        <f>+'AREA 4'!B5</f>
        <v>7</v>
      </c>
      <c r="D22" s="264" t="s">
        <v>24</v>
      </c>
      <c r="E22" s="50" t="e">
        <f>IF(#REF!="da completare","da completare",#REF!*#REF!)</f>
        <v>#REF!</v>
      </c>
      <c r="F22" s="48" t="s">
        <v>225</v>
      </c>
      <c r="G22" s="278" t="s">
        <v>424</v>
      </c>
    </row>
    <row r="23" spans="1:7" ht="80.099999999999994" customHeight="1" x14ac:dyDescent="0.25">
      <c r="A23" s="343"/>
      <c r="B23" s="323" t="s">
        <v>369</v>
      </c>
      <c r="C23" s="189">
        <f>+'AREA 4'!B6</f>
        <v>6</v>
      </c>
      <c r="D23" s="265" t="s">
        <v>22</v>
      </c>
      <c r="E23" s="216">
        <v>15.833333333333334</v>
      </c>
      <c r="F23" s="48" t="s">
        <v>157</v>
      </c>
      <c r="G23" s="278" t="s">
        <v>424</v>
      </c>
    </row>
    <row r="24" spans="1:7" ht="80.099999999999994" customHeight="1" x14ac:dyDescent="0.25">
      <c r="A24" s="343"/>
      <c r="B24" s="323"/>
      <c r="C24" s="189">
        <f>+'AREA 4'!B7</f>
        <v>7</v>
      </c>
      <c r="D24" s="265" t="s">
        <v>24</v>
      </c>
      <c r="E24" s="216">
        <v>8</v>
      </c>
      <c r="F24" s="48" t="s">
        <v>225</v>
      </c>
      <c r="G24" s="278" t="s">
        <v>424</v>
      </c>
    </row>
    <row r="25" spans="1:7" ht="80.099999999999994" customHeight="1" x14ac:dyDescent="0.25">
      <c r="A25" s="343"/>
      <c r="B25" s="323"/>
      <c r="C25" s="189">
        <f>+'AREA 4'!B8</f>
        <v>13</v>
      </c>
      <c r="D25" s="265" t="s">
        <v>33</v>
      </c>
      <c r="E25" s="216">
        <v>14.166666666666668</v>
      </c>
      <c r="F25" s="48" t="s">
        <v>157</v>
      </c>
      <c r="G25" s="278" t="s">
        <v>424</v>
      </c>
    </row>
    <row r="26" spans="1:7" ht="80.099999999999994" customHeight="1" x14ac:dyDescent="0.25">
      <c r="A26" s="343"/>
      <c r="B26" s="322" t="s">
        <v>49</v>
      </c>
      <c r="C26" s="189">
        <f>+'AREA 4'!B9</f>
        <v>33</v>
      </c>
      <c r="D26" s="264" t="s">
        <v>51</v>
      </c>
      <c r="E26" s="50" t="e">
        <f>IF(#REF!="da completare","da completare",#REF!*#REF!)</f>
        <v>#REF!</v>
      </c>
      <c r="F26" s="48" t="s">
        <v>225</v>
      </c>
      <c r="G26" s="278" t="s">
        <v>432</v>
      </c>
    </row>
    <row r="27" spans="1:7" ht="80.099999999999994" customHeight="1" x14ac:dyDescent="0.25">
      <c r="A27" s="343"/>
      <c r="B27" s="322"/>
      <c r="C27" s="189">
        <f>+'AREA 4'!B10</f>
        <v>34</v>
      </c>
      <c r="D27" s="264" t="s">
        <v>52</v>
      </c>
      <c r="E27" s="50" t="e">
        <f>IF(#REF!="da completare","da completare",#REF!*#REF!)</f>
        <v>#REF!</v>
      </c>
      <c r="F27" s="48" t="s">
        <v>225</v>
      </c>
      <c r="G27" s="278" t="s">
        <v>432</v>
      </c>
    </row>
    <row r="28" spans="1:7" ht="80.099999999999994" customHeight="1" x14ac:dyDescent="0.25">
      <c r="A28" s="343"/>
      <c r="B28" s="322"/>
      <c r="C28" s="189">
        <f>+'AREA 4'!B11</f>
        <v>36</v>
      </c>
      <c r="D28" s="264" t="s">
        <v>54</v>
      </c>
      <c r="E28" s="50" t="e">
        <f>IF(#REF!="da completare","da completare",#REF!*#REF!)</f>
        <v>#REF!</v>
      </c>
      <c r="F28" s="48" t="s">
        <v>225</v>
      </c>
      <c r="G28" s="278" t="s">
        <v>432</v>
      </c>
    </row>
    <row r="29" spans="1:7" ht="80.099999999999994" customHeight="1" x14ac:dyDescent="0.25">
      <c r="A29" s="343"/>
      <c r="B29" s="322" t="s">
        <v>373</v>
      </c>
      <c r="C29" s="189">
        <f>+'AREA 4'!B12</f>
        <v>14</v>
      </c>
      <c r="D29" s="263" t="s">
        <v>59</v>
      </c>
      <c r="E29" s="216">
        <v>7.5</v>
      </c>
      <c r="F29" s="48" t="s">
        <v>225</v>
      </c>
      <c r="G29" s="278" t="s">
        <v>433</v>
      </c>
    </row>
    <row r="30" spans="1:7" ht="80.099999999999994" customHeight="1" x14ac:dyDescent="0.25">
      <c r="A30" s="343"/>
      <c r="B30" s="322"/>
      <c r="C30" s="189">
        <f>+'AREA 4'!B13</f>
        <v>15</v>
      </c>
      <c r="D30" s="263" t="s">
        <v>60</v>
      </c>
      <c r="E30" s="216">
        <v>7.5</v>
      </c>
      <c r="F30" s="48" t="s">
        <v>225</v>
      </c>
      <c r="G30" s="278" t="s">
        <v>433</v>
      </c>
    </row>
    <row r="31" spans="1:7" ht="80.099999999999994" customHeight="1" x14ac:dyDescent="0.25">
      <c r="A31" s="343"/>
      <c r="B31" s="322"/>
      <c r="C31" s="189">
        <f>+'AREA 4'!B14</f>
        <v>16</v>
      </c>
      <c r="D31" s="263" t="s">
        <v>61</v>
      </c>
      <c r="E31" s="216">
        <v>7.5</v>
      </c>
      <c r="F31" s="48" t="s">
        <v>225</v>
      </c>
      <c r="G31" s="278" t="s">
        <v>433</v>
      </c>
    </row>
    <row r="32" spans="1:7" ht="80.099999999999994" customHeight="1" x14ac:dyDescent="0.25">
      <c r="A32" s="342" t="s">
        <v>317</v>
      </c>
      <c r="B32" s="322" t="s">
        <v>49</v>
      </c>
      <c r="C32" s="189">
        <f>+'AREA 5'!B4</f>
        <v>27</v>
      </c>
      <c r="D32" s="263" t="s">
        <v>34</v>
      </c>
      <c r="E32" s="216">
        <v>3</v>
      </c>
      <c r="F32" s="48" t="s">
        <v>225</v>
      </c>
      <c r="G32" s="278" t="s">
        <v>432</v>
      </c>
    </row>
    <row r="33" spans="1:11" ht="80.099999999999994" customHeight="1" x14ac:dyDescent="0.25">
      <c r="A33" s="342"/>
      <c r="B33" s="322"/>
      <c r="C33" s="189">
        <f>+'AREA 5'!B5</f>
        <v>28</v>
      </c>
      <c r="D33" s="263" t="s">
        <v>35</v>
      </c>
      <c r="E33" s="216">
        <v>2.5</v>
      </c>
      <c r="F33" s="48" t="s">
        <v>225</v>
      </c>
      <c r="G33" s="278" t="s">
        <v>432</v>
      </c>
    </row>
    <row r="34" spans="1:11" ht="80.099999999999994" customHeight="1" x14ac:dyDescent="0.25">
      <c r="A34" s="342"/>
      <c r="B34" s="322"/>
      <c r="C34" s="189">
        <f>+'AREA 5'!B6</f>
        <v>31</v>
      </c>
      <c r="D34" s="263" t="s">
        <v>38</v>
      </c>
      <c r="E34" s="216">
        <v>2.5</v>
      </c>
      <c r="F34" s="48" t="s">
        <v>225</v>
      </c>
      <c r="G34" s="278" t="s">
        <v>432</v>
      </c>
    </row>
    <row r="35" spans="1:11" ht="80.099999999999994" customHeight="1" x14ac:dyDescent="0.25">
      <c r="A35" s="342"/>
      <c r="B35" s="260" t="s">
        <v>370</v>
      </c>
      <c r="C35" s="189">
        <f>+'AREA 5'!B7</f>
        <v>25</v>
      </c>
      <c r="D35" s="263" t="s">
        <v>42</v>
      </c>
      <c r="E35" s="216">
        <v>3.7777777777777777</v>
      </c>
      <c r="F35" s="48" t="s">
        <v>225</v>
      </c>
      <c r="G35" s="278" t="s">
        <v>441</v>
      </c>
    </row>
    <row r="36" spans="1:11" ht="80.099999999999994" customHeight="1" x14ac:dyDescent="0.25">
      <c r="A36" s="323" t="s">
        <v>329</v>
      </c>
      <c r="B36" s="322" t="s">
        <v>475</v>
      </c>
      <c r="C36" s="189">
        <v>43</v>
      </c>
      <c r="D36" s="264" t="s">
        <v>449</v>
      </c>
      <c r="E36" s="50" t="e">
        <f>IF(#REF!="da completare","da completare",#REF!*#REF!)</f>
        <v>#REF!</v>
      </c>
      <c r="F36" s="48" t="s">
        <v>225</v>
      </c>
      <c r="G36" s="278" t="s">
        <v>478</v>
      </c>
    </row>
    <row r="37" spans="1:11" ht="80.099999999999994" customHeight="1" x14ac:dyDescent="0.25">
      <c r="A37" s="323"/>
      <c r="B37" s="322"/>
      <c r="C37" s="189">
        <v>44</v>
      </c>
      <c r="D37" s="264" t="s">
        <v>450</v>
      </c>
      <c r="E37" s="50" t="e">
        <f>IF(#REF!="da completare","da completare",#REF!*#REF!)</f>
        <v>#REF!</v>
      </c>
      <c r="F37" s="48" t="s">
        <v>225</v>
      </c>
      <c r="G37" s="294" t="s">
        <v>478</v>
      </c>
    </row>
    <row r="38" spans="1:11" ht="80.099999999999994" customHeight="1" x14ac:dyDescent="0.25">
      <c r="A38" s="323"/>
      <c r="B38" s="322"/>
      <c r="C38" s="189">
        <v>45</v>
      </c>
      <c r="D38" s="264" t="s">
        <v>451</v>
      </c>
      <c r="E38" s="216">
        <v>6.875</v>
      </c>
      <c r="F38" s="48" t="s">
        <v>225</v>
      </c>
      <c r="G38" s="294" t="s">
        <v>478</v>
      </c>
    </row>
    <row r="39" spans="1:11" ht="80.099999999999994" customHeight="1" x14ac:dyDescent="0.25">
      <c r="A39" s="323"/>
      <c r="B39" s="322"/>
      <c r="C39" s="189">
        <v>46</v>
      </c>
      <c r="D39" s="264" t="s">
        <v>452</v>
      </c>
      <c r="E39" s="216">
        <v>7.583333333333333</v>
      </c>
      <c r="F39" s="48" t="s">
        <v>225</v>
      </c>
      <c r="G39" s="294" t="s">
        <v>478</v>
      </c>
    </row>
    <row r="40" spans="1:11" ht="80.099999999999994" customHeight="1" x14ac:dyDescent="0.25">
      <c r="A40" s="323"/>
      <c r="B40" s="322"/>
      <c r="C40" s="189">
        <v>47</v>
      </c>
      <c r="D40" s="264" t="s">
        <v>453</v>
      </c>
      <c r="E40" s="216"/>
      <c r="F40" s="293" t="s">
        <v>225</v>
      </c>
      <c r="G40" s="294" t="s">
        <v>478</v>
      </c>
    </row>
    <row r="41" spans="1:11" ht="80.099999999999994" customHeight="1" x14ac:dyDescent="0.25">
      <c r="A41" s="277" t="s">
        <v>331</v>
      </c>
      <c r="B41" s="282" t="s">
        <v>369</v>
      </c>
      <c r="C41" s="189">
        <f>+'AREA 6'!B8</f>
        <v>13</v>
      </c>
      <c r="D41" s="264" t="str">
        <f>+'AREA 6'!C8</f>
        <v>Gestione magazzino</v>
      </c>
      <c r="E41" s="216">
        <v>21.666666666666664</v>
      </c>
      <c r="F41" s="65" t="s">
        <v>156</v>
      </c>
      <c r="G41" s="278" t="s">
        <v>429</v>
      </c>
      <c r="H41" s="296" t="s">
        <v>481</v>
      </c>
      <c r="I41" s="279">
        <v>44561</v>
      </c>
      <c r="J41" t="s">
        <v>430</v>
      </c>
      <c r="K41" t="s">
        <v>431</v>
      </c>
    </row>
    <row r="42" spans="1:11" ht="80.099999999999994" customHeight="1" x14ac:dyDescent="0.25">
      <c r="A42" s="342" t="s">
        <v>332</v>
      </c>
      <c r="B42" s="271" t="s">
        <v>366</v>
      </c>
      <c r="C42" s="189">
        <f>+'AREA 8'!B4</f>
        <v>8</v>
      </c>
      <c r="D42" s="264" t="str">
        <f>+'AREA 8'!C4</f>
        <v>Ufficio Ispettivo</v>
      </c>
      <c r="E42" s="50" t="e">
        <f>IF(#REF!="da completare","da completare",#REF!*#REF!)</f>
        <v>#REF!</v>
      </c>
      <c r="F42" s="48" t="s">
        <v>225</v>
      </c>
      <c r="G42" s="278" t="s">
        <v>422</v>
      </c>
      <c r="I42" s="279">
        <v>44561</v>
      </c>
      <c r="J42" t="s">
        <v>423</v>
      </c>
      <c r="K42" t="s">
        <v>427</v>
      </c>
    </row>
    <row r="43" spans="1:11" ht="80.099999999999994" customHeight="1" x14ac:dyDescent="0.25">
      <c r="A43" s="342"/>
      <c r="B43" s="272" t="s">
        <v>367</v>
      </c>
      <c r="C43" s="189">
        <f>+'AREA 8'!B5</f>
        <v>17</v>
      </c>
      <c r="D43" s="264" t="str">
        <f>+'AREA 8'!C5</f>
        <v>recupero crediti</v>
      </c>
      <c r="E43" s="50" t="e">
        <f>IF(#REF!="da completare","da completare",#REF!*#REF!)</f>
        <v>#REF!</v>
      </c>
      <c r="F43" s="48" t="s">
        <v>225</v>
      </c>
      <c r="G43" s="278" t="s">
        <v>446</v>
      </c>
    </row>
    <row r="44" spans="1:11" ht="80.099999999999994" customHeight="1" x14ac:dyDescent="0.25">
      <c r="A44" s="342"/>
      <c r="B44" s="337" t="s">
        <v>49</v>
      </c>
      <c r="C44" s="189">
        <f>+'AREA 8'!B6</f>
        <v>29</v>
      </c>
      <c r="D44" s="264" t="str">
        <f>+'AREA 8'!C6</f>
        <v>Letture contatori</v>
      </c>
      <c r="E44" s="50" t="e">
        <f>IF(#REF!="da completare","da completare",#REF!*#REF!)</f>
        <v>#REF!</v>
      </c>
      <c r="F44" s="48" t="s">
        <v>225</v>
      </c>
      <c r="G44" s="278" t="s">
        <v>438</v>
      </c>
    </row>
    <row r="45" spans="1:11" ht="80.099999999999994" customHeight="1" x14ac:dyDescent="0.25">
      <c r="A45" s="342"/>
      <c r="B45" s="337"/>
      <c r="C45" s="189">
        <f>+'AREA 8'!B7</f>
        <v>30</v>
      </c>
      <c r="D45" s="264" t="str">
        <f>+'AREA 8'!C7</f>
        <v>Sostituzioni contatori</v>
      </c>
      <c r="E45" s="50" t="e">
        <f>IF(#REF!="da completare","da completare",#REF!*#REF!)</f>
        <v>#REF!</v>
      </c>
      <c r="F45" s="48" t="s">
        <v>225</v>
      </c>
      <c r="G45" s="278" t="s">
        <v>438</v>
      </c>
    </row>
    <row r="46" spans="1:11" ht="80.099999999999994" customHeight="1" x14ac:dyDescent="0.25">
      <c r="A46" s="342"/>
      <c r="B46" s="272" t="s">
        <v>383</v>
      </c>
      <c r="C46" s="189">
        <f>+'AREA 8'!B8</f>
        <v>26</v>
      </c>
      <c r="D46" s="264" t="str">
        <f>+'AREA 8'!C8</f>
        <v>VERIFICHE E SOPRALLUOGHI RICHIESTI DAI COLLEGHI DELL'UTENZA</v>
      </c>
      <c r="E46" s="50" t="e">
        <f>IF(#REF!="da completare","da completare",#REF!*#REF!)</f>
        <v>#REF!</v>
      </c>
      <c r="F46" s="48" t="s">
        <v>225</v>
      </c>
      <c r="G46" s="278" t="s">
        <v>442</v>
      </c>
    </row>
    <row r="47" spans="1:11" ht="80.099999999999994" customHeight="1" x14ac:dyDescent="0.25">
      <c r="A47" s="342"/>
      <c r="B47" s="272" t="s">
        <v>373</v>
      </c>
      <c r="C47" s="189">
        <f>+'AREA 8'!B9</f>
        <v>16</v>
      </c>
      <c r="D47" s="264" t="str">
        <f>+'AREA 8'!C9</f>
        <v>Verifica di rispondenza alle specifiche tecniche</v>
      </c>
      <c r="E47" s="50" t="e">
        <f>IF(#REF!="da completare","da completare",#REF!*#REF!)</f>
        <v>#REF!</v>
      </c>
      <c r="F47" s="48" t="s">
        <v>157</v>
      </c>
      <c r="G47" s="278" t="s">
        <v>442</v>
      </c>
    </row>
    <row r="48" spans="1:11" ht="80.099999999999994" customHeight="1" x14ac:dyDescent="0.25">
      <c r="A48" s="342"/>
      <c r="B48" s="338" t="s">
        <v>69</v>
      </c>
      <c r="C48" s="189">
        <f>+'AREA 8'!B10</f>
        <v>37</v>
      </c>
      <c r="D48" s="264" t="str">
        <f>+'AREA 8'!C10</f>
        <v>Acquisizione telefonata/fax/mail di segnalazione disservizio da utente/cittadino</v>
      </c>
      <c r="E48" s="50" t="e">
        <f>IF(#REF!="da completare","da completare",#REF!*#REF!)</f>
        <v>#REF!</v>
      </c>
      <c r="F48" s="48" t="s">
        <v>225</v>
      </c>
      <c r="G48" s="278" t="s">
        <v>442</v>
      </c>
    </row>
    <row r="49" spans="1:11" ht="80.099999999999994" customHeight="1" x14ac:dyDescent="0.25">
      <c r="A49" s="342"/>
      <c r="B49" s="338"/>
      <c r="C49" s="189">
        <f>+'AREA 8'!B11</f>
        <v>38</v>
      </c>
      <c r="D49" s="264" t="str">
        <f>+'AREA 8'!C11</f>
        <v>Registrazione e smistamento della segnalazione ai reparti/uffici</v>
      </c>
      <c r="E49" s="50" t="e">
        <f>IF(#REF!="da completare","da completare",#REF!*#REF!)</f>
        <v>#REF!</v>
      </c>
      <c r="F49" s="48" t="s">
        <v>225</v>
      </c>
      <c r="G49" s="278" t="s">
        <v>442</v>
      </c>
    </row>
    <row r="50" spans="1:11" ht="80.099999999999994" customHeight="1" x14ac:dyDescent="0.25">
      <c r="A50" s="342"/>
      <c r="B50" s="338"/>
      <c r="C50" s="189">
        <f>+'AREA 8'!B12</f>
        <v>39</v>
      </c>
      <c r="D50" s="264" t="str">
        <f>+'AREA 8'!C12</f>
        <v>Erogazione di servizi complementari (ricerca segnalazioni archiviate, chiamate ad impresa, elaborazioni statistiche sui dati, ecc.)</v>
      </c>
      <c r="E50" s="50" t="e">
        <f>IF(#REF!="da completare","da completare",#REF!*#REF!)</f>
        <v>#REF!</v>
      </c>
      <c r="F50" s="48" t="s">
        <v>225</v>
      </c>
      <c r="G50" s="278" t="s">
        <v>442</v>
      </c>
    </row>
    <row r="51" spans="1:11" ht="80.099999999999994" customHeight="1" x14ac:dyDescent="0.25">
      <c r="A51" s="342"/>
      <c r="B51" s="338" t="s">
        <v>371</v>
      </c>
      <c r="C51" s="189">
        <f>+'AREA 8'!B13</f>
        <v>40</v>
      </c>
      <c r="D51" s="264" t="str">
        <f>+'AREA 8'!C13</f>
        <v>Controllo periodico misure acquisite Telecontrollo</v>
      </c>
      <c r="E51" s="50" t="e">
        <f>IF(#REF!="da completare","da completare",#REF!*#REF!)</f>
        <v>#REF!</v>
      </c>
      <c r="F51" s="48" t="s">
        <v>225</v>
      </c>
      <c r="G51" s="278" t="s">
        <v>443</v>
      </c>
    </row>
    <row r="52" spans="1:11" ht="80.099999999999994" customHeight="1" x14ac:dyDescent="0.25">
      <c r="A52" s="342"/>
      <c r="B52" s="338"/>
      <c r="C52" s="189">
        <f>+'AREA 8'!B14</f>
        <v>41</v>
      </c>
      <c r="D52" s="264" t="str">
        <f>+'AREA 8'!C14</f>
        <v>Attività di manutenzione ed implementazione sistemi di acquisizione sui siti</v>
      </c>
      <c r="E52" s="50" t="e">
        <f>IF(#REF!="da completare","da completare",#REF!*#REF!)</f>
        <v>#REF!</v>
      </c>
      <c r="F52" s="48" t="s">
        <v>225</v>
      </c>
      <c r="G52" s="278" t="s">
        <v>444</v>
      </c>
    </row>
    <row r="53" spans="1:11" ht="80.099999999999994" customHeight="1" x14ac:dyDescent="0.25">
      <c r="A53" s="342"/>
      <c r="B53" s="338"/>
      <c r="C53" s="189">
        <f>+'AREA 8'!B15</f>
        <v>42</v>
      </c>
      <c r="D53" s="264" t="str">
        <f>+'AREA 8'!C15</f>
        <v>Verifica disservizi sulla pubblicazione dei dati (connettività internet, connettività GPRS, drivers di comunicazione, softwares, ecc.)</v>
      </c>
      <c r="E53" s="50" t="e">
        <f>IF(#REF!="da completare","da completare",#REF!*#REF!)</f>
        <v>#REF!</v>
      </c>
      <c r="F53" s="48" t="s">
        <v>225</v>
      </c>
      <c r="G53" s="278" t="s">
        <v>445</v>
      </c>
    </row>
    <row r="54" spans="1:11" ht="80.099999999999994" customHeight="1" x14ac:dyDescent="0.25">
      <c r="A54" s="342"/>
      <c r="B54" s="322" t="s">
        <v>370</v>
      </c>
      <c r="C54" s="189">
        <f>+'AREA 8'!B17</f>
        <v>22</v>
      </c>
      <c r="D54" s="264" t="str">
        <f>+'AREA 8'!C17</f>
        <v>Allacciamento</v>
      </c>
      <c r="E54" s="50" t="e">
        <f>IF(#REF!="da completare","da completare",#REF!*#REF!)</f>
        <v>#REF!</v>
      </c>
      <c r="F54" s="48" t="s">
        <v>225</v>
      </c>
      <c r="G54" s="278" t="s">
        <v>440</v>
      </c>
    </row>
    <row r="55" spans="1:11" ht="80.099999999999994" customHeight="1" x14ac:dyDescent="0.25">
      <c r="A55" s="342"/>
      <c r="B55" s="322"/>
      <c r="C55" s="189">
        <f>+'AREA 8'!B18</f>
        <v>23</v>
      </c>
      <c r="D55" s="264" t="str">
        <f>+'AREA 8'!C18</f>
        <v>Spostamento</v>
      </c>
      <c r="E55" s="50" t="e">
        <f>IF(#REF!="da completare","da completare",#REF!*#REF!)</f>
        <v>#REF!</v>
      </c>
      <c r="F55" s="48" t="s">
        <v>225</v>
      </c>
      <c r="G55" s="278" t="s">
        <v>440</v>
      </c>
    </row>
    <row r="56" spans="1:11" ht="80.099999999999994" customHeight="1" x14ac:dyDescent="0.25">
      <c r="A56" s="342"/>
      <c r="B56" s="272" t="s">
        <v>372</v>
      </c>
      <c r="C56" s="189">
        <f>+'AREA 8'!B19</f>
        <v>5</v>
      </c>
      <c r="D56" s="264" t="str">
        <f>+'AREA 8'!C19</f>
        <v xml:space="preserve">Provvedimenti disciplinari </v>
      </c>
      <c r="E56" s="50" t="e">
        <f>IF(#REF!="da completare","da completare",#REF!*#REF!)</f>
        <v>#REF!</v>
      </c>
      <c r="F56" s="48" t="s">
        <v>157</v>
      </c>
      <c r="G56" s="278" t="s">
        <v>440</v>
      </c>
    </row>
    <row r="57" spans="1:11" ht="80.099999999999994" customHeight="1" x14ac:dyDescent="0.25">
      <c r="A57" s="274" t="s">
        <v>355</v>
      </c>
      <c r="B57" s="260" t="s">
        <v>371</v>
      </c>
      <c r="C57" s="189">
        <v>39</v>
      </c>
      <c r="D57" s="264" t="s">
        <v>64</v>
      </c>
      <c r="E57" s="216"/>
      <c r="F57" s="48" t="s">
        <v>225</v>
      </c>
      <c r="G57" s="278" t="s">
        <v>476</v>
      </c>
    </row>
    <row r="58" spans="1:11" ht="80.099999999999994" customHeight="1" x14ac:dyDescent="0.25">
      <c r="A58" s="323" t="s">
        <v>425</v>
      </c>
      <c r="B58" s="336" t="s">
        <v>367</v>
      </c>
      <c r="C58" s="189">
        <f>+'AREA 10'!B4</f>
        <v>19</v>
      </c>
      <c r="D58" s="263" t="s">
        <v>29</v>
      </c>
      <c r="E58" s="216">
        <v>4.375</v>
      </c>
      <c r="F58" s="48" t="s">
        <v>225</v>
      </c>
      <c r="G58" s="278" t="s">
        <v>426</v>
      </c>
    </row>
    <row r="59" spans="1:11" ht="80.099999999999994" customHeight="1" x14ac:dyDescent="0.25">
      <c r="A59" s="323"/>
      <c r="B59" s="336"/>
      <c r="C59" s="189">
        <f>+'AREA 10'!B5</f>
        <v>21</v>
      </c>
      <c r="D59" s="263" t="s">
        <v>31</v>
      </c>
      <c r="E59" s="216">
        <v>4.375</v>
      </c>
      <c r="F59" s="48" t="s">
        <v>225</v>
      </c>
      <c r="G59" s="278" t="s">
        <v>426</v>
      </c>
    </row>
    <row r="60" spans="1:11" ht="80.099999999999994" customHeight="1" x14ac:dyDescent="0.25"/>
    <row r="61" spans="1:11" ht="80.099999999999994" customHeight="1" x14ac:dyDescent="0.25">
      <c r="A61" s="323" t="s">
        <v>435</v>
      </c>
      <c r="C61" s="339" t="s">
        <v>435</v>
      </c>
      <c r="D61" s="340"/>
      <c r="E61" s="340"/>
      <c r="F61" s="341"/>
      <c r="G61" s="278" t="s">
        <v>482</v>
      </c>
      <c r="I61" s="279">
        <v>44561</v>
      </c>
      <c r="J61" t="s">
        <v>265</v>
      </c>
      <c r="K61" t="s">
        <v>427</v>
      </c>
    </row>
    <row r="62" spans="1:11" ht="80.099999999999994" customHeight="1" x14ac:dyDescent="0.25">
      <c r="A62" s="323"/>
      <c r="C62" s="339" t="s">
        <v>435</v>
      </c>
      <c r="D62" s="340"/>
      <c r="E62" s="340"/>
      <c r="F62" s="341"/>
      <c r="G62" s="278" t="s">
        <v>436</v>
      </c>
      <c r="I62" s="279">
        <v>44561</v>
      </c>
      <c r="J62" t="s">
        <v>428</v>
      </c>
      <c r="K62" t="s">
        <v>437</v>
      </c>
    </row>
  </sheetData>
  <mergeCells count="35">
    <mergeCell ref="G2:G3"/>
    <mergeCell ref="A42:A56"/>
    <mergeCell ref="B44:B45"/>
    <mergeCell ref="B48:B50"/>
    <mergeCell ref="B51:B53"/>
    <mergeCell ref="B54:B55"/>
    <mergeCell ref="A8:A16"/>
    <mergeCell ref="B8:B9"/>
    <mergeCell ref="B11:B13"/>
    <mergeCell ref="H2:H3"/>
    <mergeCell ref="I2:I3"/>
    <mergeCell ref="J2:J3"/>
    <mergeCell ref="K2:K3"/>
    <mergeCell ref="A32:A35"/>
    <mergeCell ref="B32:B34"/>
    <mergeCell ref="A17:A20"/>
    <mergeCell ref="B18:B20"/>
    <mergeCell ref="A21:A31"/>
    <mergeCell ref="B21:B22"/>
    <mergeCell ref="B23:B25"/>
    <mergeCell ref="B26:B28"/>
    <mergeCell ref="B29:B31"/>
    <mergeCell ref="F2:F3"/>
    <mergeCell ref="A4:A7"/>
    <mergeCell ref="B4:B7"/>
    <mergeCell ref="A61:A62"/>
    <mergeCell ref="B14:B16"/>
    <mergeCell ref="D2:D3"/>
    <mergeCell ref="E2:E3"/>
    <mergeCell ref="A36:A40"/>
    <mergeCell ref="B36:B40"/>
    <mergeCell ref="A58:A59"/>
    <mergeCell ref="C61:F61"/>
    <mergeCell ref="C62:F62"/>
    <mergeCell ref="B58:B59"/>
  </mergeCells>
  <conditionalFormatting sqref="F8:F9 F42:F56">
    <cfRule type="containsText" dxfId="149" priority="70" operator="containsText" text="ALTO">
      <formula>NOT(ISERROR(SEARCH("ALTO",F8)))</formula>
    </cfRule>
    <cfRule type="containsText" dxfId="148" priority="71" operator="containsText" text="MEDIO">
      <formula>NOT(ISERROR(SEARCH("MEDIO",F8)))</formula>
    </cfRule>
    <cfRule type="containsText" dxfId="147" priority="72" operator="containsText" text="BASSO">
      <formula>NOT(ISERROR(SEARCH("BASSO",F8)))</formula>
    </cfRule>
  </conditionalFormatting>
  <conditionalFormatting sqref="F16">
    <cfRule type="containsText" dxfId="146" priority="49" operator="containsText" text="ALTO">
      <formula>NOT(ISERROR(SEARCH("ALTO",F16)))</formula>
    </cfRule>
    <cfRule type="containsText" dxfId="145" priority="50" operator="containsText" text="MEDIO">
      <formula>NOT(ISERROR(SEARCH("MEDIO",F16)))</formula>
    </cfRule>
    <cfRule type="containsText" dxfId="144" priority="51" operator="containsText" text="BASSO">
      <formula>NOT(ISERROR(SEARCH("BASSO",F16)))</formula>
    </cfRule>
  </conditionalFormatting>
  <conditionalFormatting sqref="F10">
    <cfRule type="containsText" dxfId="143" priority="67" operator="containsText" text="ALTO">
      <formula>NOT(ISERROR(SEARCH("ALTO",F10)))</formula>
    </cfRule>
    <cfRule type="containsText" dxfId="142" priority="68" operator="containsText" text="MEDIO">
      <formula>NOT(ISERROR(SEARCH("MEDIO",F10)))</formula>
    </cfRule>
    <cfRule type="containsText" dxfId="141" priority="69" operator="containsText" text="BASSO">
      <formula>NOT(ISERROR(SEARCH("BASSO",F10)))</formula>
    </cfRule>
  </conditionalFormatting>
  <conditionalFormatting sqref="F11">
    <cfRule type="containsText" dxfId="140" priority="64" operator="containsText" text="ALTO">
      <formula>NOT(ISERROR(SEARCH("ALTO",F11)))</formula>
    </cfRule>
    <cfRule type="containsText" dxfId="139" priority="65" operator="containsText" text="MEDIO">
      <formula>NOT(ISERROR(SEARCH("MEDIO",F11)))</formula>
    </cfRule>
    <cfRule type="containsText" dxfId="138" priority="66" operator="containsText" text="BASSO">
      <formula>NOT(ISERROR(SEARCH("BASSO",F11)))</formula>
    </cfRule>
  </conditionalFormatting>
  <conditionalFormatting sqref="F12">
    <cfRule type="containsText" dxfId="137" priority="61" operator="containsText" text="ALTO">
      <formula>NOT(ISERROR(SEARCH("ALTO",F12)))</formula>
    </cfRule>
    <cfRule type="containsText" dxfId="136" priority="62" operator="containsText" text="MEDIO">
      <formula>NOT(ISERROR(SEARCH("MEDIO",F12)))</formula>
    </cfRule>
    <cfRule type="containsText" dxfId="135" priority="63" operator="containsText" text="BASSO">
      <formula>NOT(ISERROR(SEARCH("BASSO",F12)))</formula>
    </cfRule>
  </conditionalFormatting>
  <conditionalFormatting sqref="F13">
    <cfRule type="containsText" dxfId="134" priority="58" operator="containsText" text="ALTO">
      <formula>NOT(ISERROR(SEARCH("ALTO",F13)))</formula>
    </cfRule>
    <cfRule type="containsText" dxfId="133" priority="59" operator="containsText" text="MEDIO">
      <formula>NOT(ISERROR(SEARCH("MEDIO",F13)))</formula>
    </cfRule>
    <cfRule type="containsText" dxfId="132" priority="60" operator="containsText" text="BASSO">
      <formula>NOT(ISERROR(SEARCH("BASSO",F13)))</formula>
    </cfRule>
  </conditionalFormatting>
  <conditionalFormatting sqref="F14">
    <cfRule type="containsText" dxfId="131" priority="55" operator="containsText" text="ALTO">
      <formula>NOT(ISERROR(SEARCH("ALTO",F14)))</formula>
    </cfRule>
    <cfRule type="containsText" dxfId="130" priority="56" operator="containsText" text="MEDIO">
      <formula>NOT(ISERROR(SEARCH("MEDIO",F14)))</formula>
    </cfRule>
    <cfRule type="containsText" dxfId="129" priority="57" operator="containsText" text="BASSO">
      <formula>NOT(ISERROR(SEARCH("BASSO",F14)))</formula>
    </cfRule>
  </conditionalFormatting>
  <conditionalFormatting sqref="F15">
    <cfRule type="containsText" dxfId="128" priority="52" operator="containsText" text="ALTO">
      <formula>NOT(ISERROR(SEARCH("ALTO",F15)))</formula>
    </cfRule>
    <cfRule type="containsText" dxfId="127" priority="53" operator="containsText" text="MEDIO">
      <formula>NOT(ISERROR(SEARCH("MEDIO",F15)))</formula>
    </cfRule>
    <cfRule type="containsText" dxfId="126" priority="54" operator="containsText" text="BASSO">
      <formula>NOT(ISERROR(SEARCH("BASSO",F15)))</formula>
    </cfRule>
  </conditionalFormatting>
  <conditionalFormatting sqref="F18">
    <cfRule type="containsText" dxfId="125" priority="46" operator="containsText" text="ALTO">
      <formula>NOT(ISERROR(SEARCH("ALTO",F18)))</formula>
    </cfRule>
    <cfRule type="containsText" dxfId="124" priority="47" operator="containsText" text="MEDIO">
      <formula>NOT(ISERROR(SEARCH("MEDIO",F18)))</formula>
    </cfRule>
    <cfRule type="containsText" dxfId="123" priority="48" operator="containsText" text="BASSO">
      <formula>NOT(ISERROR(SEARCH("BASSO",F18)))</formula>
    </cfRule>
  </conditionalFormatting>
  <conditionalFormatting sqref="F19">
    <cfRule type="containsText" dxfId="122" priority="43" operator="containsText" text="ALTO">
      <formula>NOT(ISERROR(SEARCH("ALTO",F19)))</formula>
    </cfRule>
    <cfRule type="containsText" dxfId="121" priority="44" operator="containsText" text="MEDIO">
      <formula>NOT(ISERROR(SEARCH("MEDIO",F19)))</formula>
    </cfRule>
    <cfRule type="containsText" dxfId="120" priority="45" operator="containsText" text="BASSO">
      <formula>NOT(ISERROR(SEARCH("BASSO",F19)))</formula>
    </cfRule>
  </conditionalFormatting>
  <conditionalFormatting sqref="F20">
    <cfRule type="containsText" dxfId="119" priority="40" operator="containsText" text="ALTO">
      <formula>NOT(ISERROR(SEARCH("ALTO",F20)))</formula>
    </cfRule>
    <cfRule type="containsText" dxfId="118" priority="41" operator="containsText" text="MEDIO">
      <formula>NOT(ISERROR(SEARCH("MEDIO",F20)))</formula>
    </cfRule>
    <cfRule type="containsText" dxfId="117" priority="42" operator="containsText" text="BASSO">
      <formula>NOT(ISERROR(SEARCH("BASSO",F20)))</formula>
    </cfRule>
  </conditionalFormatting>
  <conditionalFormatting sqref="F17">
    <cfRule type="containsText" dxfId="116" priority="37" operator="containsText" text="ALTO">
      <formula>NOT(ISERROR(SEARCH("ALTO",F17)))</formula>
    </cfRule>
    <cfRule type="containsText" dxfId="115" priority="38" operator="containsText" text="MEDIO">
      <formula>NOT(ISERROR(SEARCH("MEDIO",F17)))</formula>
    </cfRule>
    <cfRule type="containsText" dxfId="114" priority="39" operator="containsText" text="BASSO">
      <formula>NOT(ISERROR(SEARCH("BASSO",F17)))</formula>
    </cfRule>
  </conditionalFormatting>
  <conditionalFormatting sqref="F24">
    <cfRule type="containsText" dxfId="113" priority="28" operator="containsText" text="ALTO">
      <formula>NOT(ISERROR(SEARCH("ALTO",F24)))</formula>
    </cfRule>
    <cfRule type="containsText" dxfId="112" priority="29" operator="containsText" text="MEDIO">
      <formula>NOT(ISERROR(SEARCH("MEDIO",F24)))</formula>
    </cfRule>
    <cfRule type="containsText" dxfId="111" priority="30" operator="containsText" text="BASSO">
      <formula>NOT(ISERROR(SEARCH("BASSO",F24)))</formula>
    </cfRule>
  </conditionalFormatting>
  <conditionalFormatting sqref="F21:F22">
    <cfRule type="containsText" dxfId="110" priority="34" operator="containsText" text="ALTO">
      <formula>NOT(ISERROR(SEARCH("ALTO",F21)))</formula>
    </cfRule>
    <cfRule type="containsText" dxfId="109" priority="35" operator="containsText" text="MEDIO">
      <formula>NOT(ISERROR(SEARCH("MEDIO",F21)))</formula>
    </cfRule>
    <cfRule type="containsText" dxfId="108" priority="36" operator="containsText" text="BASSO">
      <formula>NOT(ISERROR(SEARCH("BASSO",F21)))</formula>
    </cfRule>
  </conditionalFormatting>
  <conditionalFormatting sqref="F26:F28">
    <cfRule type="containsText" dxfId="107" priority="31" operator="containsText" text="ALTO">
      <formula>NOT(ISERROR(SEARCH("ALTO",F26)))</formula>
    </cfRule>
    <cfRule type="containsText" dxfId="106" priority="32" operator="containsText" text="MEDIO">
      <formula>NOT(ISERROR(SEARCH("MEDIO",F26)))</formula>
    </cfRule>
    <cfRule type="containsText" dxfId="105" priority="33" operator="containsText" text="BASSO">
      <formula>NOT(ISERROR(SEARCH("BASSO",F26)))</formula>
    </cfRule>
  </conditionalFormatting>
  <conditionalFormatting sqref="F29:F31">
    <cfRule type="containsText" dxfId="104" priority="19" operator="containsText" text="ALTO">
      <formula>NOT(ISERROR(SEARCH("ALTO",F29)))</formula>
    </cfRule>
    <cfRule type="containsText" dxfId="103" priority="20" operator="containsText" text="MEDIO">
      <formula>NOT(ISERROR(SEARCH("MEDIO",F29)))</formula>
    </cfRule>
    <cfRule type="containsText" dxfId="102" priority="21" operator="containsText" text="BASSO">
      <formula>NOT(ISERROR(SEARCH("BASSO",F29)))</formula>
    </cfRule>
  </conditionalFormatting>
  <conditionalFormatting sqref="F23">
    <cfRule type="containsText" dxfId="101" priority="25" operator="containsText" text="ALTO">
      <formula>NOT(ISERROR(SEARCH("ALTO",F23)))</formula>
    </cfRule>
    <cfRule type="containsText" dxfId="100" priority="26" operator="containsText" text="MEDIO">
      <formula>NOT(ISERROR(SEARCH("MEDIO",F23)))</formula>
    </cfRule>
    <cfRule type="containsText" dxfId="99" priority="27" operator="containsText" text="BASSO">
      <formula>NOT(ISERROR(SEARCH("BASSO",F23)))</formula>
    </cfRule>
  </conditionalFormatting>
  <conditionalFormatting sqref="F25">
    <cfRule type="containsText" dxfId="98" priority="22" operator="containsText" text="ALTO">
      <formula>NOT(ISERROR(SEARCH("ALTO",F25)))</formula>
    </cfRule>
    <cfRule type="containsText" dxfId="97" priority="23" operator="containsText" text="MEDIO">
      <formula>NOT(ISERROR(SEARCH("MEDIO",F25)))</formula>
    </cfRule>
    <cfRule type="containsText" dxfId="96" priority="24" operator="containsText" text="BASSO">
      <formula>NOT(ISERROR(SEARCH("BASSO",F25)))</formula>
    </cfRule>
  </conditionalFormatting>
  <conditionalFormatting sqref="F32:F35">
    <cfRule type="containsText" dxfId="95" priority="16" operator="containsText" text="ALTO">
      <formula>NOT(ISERROR(SEARCH("ALTO",F32)))</formula>
    </cfRule>
    <cfRule type="containsText" dxfId="94" priority="17" operator="containsText" text="MEDIO">
      <formula>NOT(ISERROR(SEARCH("MEDIO",F32)))</formula>
    </cfRule>
    <cfRule type="containsText" dxfId="93" priority="18" operator="containsText" text="BASSO">
      <formula>NOT(ISERROR(SEARCH("BASSO",F32)))</formula>
    </cfRule>
  </conditionalFormatting>
  <conditionalFormatting sqref="F36:F37">
    <cfRule type="containsText" dxfId="92" priority="13" operator="containsText" text="ALTO">
      <formula>NOT(ISERROR(SEARCH("ALTO",F36)))</formula>
    </cfRule>
    <cfRule type="containsText" dxfId="91" priority="14" operator="containsText" text="MEDIO">
      <formula>NOT(ISERROR(SEARCH("MEDIO",F36)))</formula>
    </cfRule>
    <cfRule type="containsText" dxfId="90" priority="15" operator="containsText" text="BASSO">
      <formula>NOT(ISERROR(SEARCH("BASSO",F36)))</formula>
    </cfRule>
  </conditionalFormatting>
  <conditionalFormatting sqref="F38:F40">
    <cfRule type="containsText" dxfId="89" priority="10" operator="containsText" text="ALTO">
      <formula>NOT(ISERROR(SEARCH("ALTO",F38)))</formula>
    </cfRule>
    <cfRule type="containsText" dxfId="88" priority="11" operator="containsText" text="MEDIO">
      <formula>NOT(ISERROR(SEARCH("MEDIO",F38)))</formula>
    </cfRule>
    <cfRule type="containsText" dxfId="87" priority="12" operator="containsText" text="BASSO">
      <formula>NOT(ISERROR(SEARCH("BASSO",F38)))</formula>
    </cfRule>
  </conditionalFormatting>
  <conditionalFormatting sqref="F58:F59">
    <cfRule type="containsText" dxfId="86" priority="4" operator="containsText" text="ALTO">
      <formula>NOT(ISERROR(SEARCH("ALTO",F58)))</formula>
    </cfRule>
    <cfRule type="containsText" dxfId="85" priority="5" operator="containsText" text="MEDIO">
      <formula>NOT(ISERROR(SEARCH("MEDIO",F58)))</formula>
    </cfRule>
    <cfRule type="containsText" dxfId="84" priority="6" operator="containsText" text="BASSO">
      <formula>NOT(ISERROR(SEARCH("BASSO",F58)))</formula>
    </cfRule>
  </conditionalFormatting>
  <conditionalFormatting sqref="F57">
    <cfRule type="containsText" dxfId="83" priority="1" operator="containsText" text="ALTO">
      <formula>NOT(ISERROR(SEARCH("ALTO",F57)))</formula>
    </cfRule>
    <cfRule type="containsText" dxfId="82" priority="2" operator="containsText" text="MEDIO">
      <formula>NOT(ISERROR(SEARCH("MEDIO",F57)))</formula>
    </cfRule>
    <cfRule type="containsText" dxfId="81" priority="3" operator="containsText" text="BASSO">
      <formula>NOT(ISERROR(SEARCH("BASSO",F57)))</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F6DC2-CAC3-4774-B8E3-C039DFEB6927}">
  <dimension ref="A1:S43"/>
  <sheetViews>
    <sheetView topLeftCell="B1" workbookViewId="0">
      <selection activeCell="B4" sqref="B4:B7"/>
    </sheetView>
  </sheetViews>
  <sheetFormatPr defaultRowHeight="15" x14ac:dyDescent="0.25"/>
  <cols>
    <col min="1" max="1" width="26.5703125" bestFit="1" customWidth="1"/>
    <col min="2" max="2" width="5.28515625" bestFit="1" customWidth="1"/>
    <col min="3" max="3" width="39.140625" customWidth="1"/>
    <col min="4" max="4" width="5.28515625" hidden="1" customWidth="1"/>
    <col min="5" max="18" width="30.7109375" style="183" customWidth="1"/>
    <col min="19" max="19" width="9.140625" style="66"/>
  </cols>
  <sheetData>
    <row r="1" spans="1:18" ht="88.5" x14ac:dyDescent="0.25">
      <c r="B1" s="13" t="s">
        <v>198</v>
      </c>
      <c r="C1" s="14" t="s">
        <v>71</v>
      </c>
      <c r="D1" s="13" t="s">
        <v>198</v>
      </c>
      <c r="E1" s="176" t="s">
        <v>72</v>
      </c>
      <c r="F1" s="176" t="s">
        <v>333</v>
      </c>
      <c r="G1" s="177" t="s">
        <v>73</v>
      </c>
      <c r="H1" s="178" t="s">
        <v>333</v>
      </c>
      <c r="I1" s="176" t="s">
        <v>74</v>
      </c>
      <c r="J1" s="176" t="s">
        <v>333</v>
      </c>
      <c r="K1" s="177" t="s">
        <v>75</v>
      </c>
      <c r="L1" s="178" t="s">
        <v>333</v>
      </c>
      <c r="M1" s="176" t="s">
        <v>76</v>
      </c>
      <c r="N1" s="176" t="s">
        <v>333</v>
      </c>
      <c r="O1" s="177" t="s">
        <v>77</v>
      </c>
      <c r="P1" s="178" t="s">
        <v>333</v>
      </c>
      <c r="Q1" s="176" t="s">
        <v>78</v>
      </c>
      <c r="R1" s="176" t="s">
        <v>333</v>
      </c>
    </row>
    <row r="2" spans="1:18" ht="39.950000000000003" customHeight="1" x14ac:dyDescent="0.25">
      <c r="A2" s="321" t="s">
        <v>58</v>
      </c>
      <c r="B2" s="17">
        <v>1</v>
      </c>
      <c r="C2" s="15" t="s">
        <v>44</v>
      </c>
      <c r="D2" s="17">
        <f>+B2</f>
        <v>1</v>
      </c>
      <c r="E2" s="179" t="s">
        <v>79</v>
      </c>
      <c r="F2" s="179" t="s">
        <v>80</v>
      </c>
      <c r="G2" s="180" t="s">
        <v>81</v>
      </c>
      <c r="H2" s="180" t="s">
        <v>82</v>
      </c>
      <c r="I2" s="179" t="s">
        <v>83</v>
      </c>
      <c r="J2" s="179" t="s">
        <v>84</v>
      </c>
      <c r="K2" s="180" t="s">
        <v>85</v>
      </c>
      <c r="L2" s="180" t="s">
        <v>86</v>
      </c>
      <c r="M2" s="179" t="s">
        <v>87</v>
      </c>
      <c r="N2" s="179" t="s">
        <v>88</v>
      </c>
      <c r="O2" s="180" t="s">
        <v>89</v>
      </c>
      <c r="P2" s="180" t="s">
        <v>90</v>
      </c>
      <c r="Q2" s="179" t="s">
        <v>91</v>
      </c>
      <c r="R2" s="179" t="s">
        <v>92</v>
      </c>
    </row>
    <row r="3" spans="1:18" ht="39.950000000000003" customHeight="1" x14ac:dyDescent="0.25">
      <c r="A3" s="321"/>
      <c r="B3" s="17">
        <v>2</v>
      </c>
      <c r="C3" s="15" t="s">
        <v>45</v>
      </c>
      <c r="D3" s="17">
        <f t="shared" ref="D3:D43" si="0">+B3</f>
        <v>2</v>
      </c>
      <c r="E3" s="179" t="s">
        <v>93</v>
      </c>
      <c r="F3" s="179" t="s">
        <v>80</v>
      </c>
      <c r="G3" s="180" t="s">
        <v>81</v>
      </c>
      <c r="H3" s="180" t="s">
        <v>82</v>
      </c>
      <c r="I3" s="179" t="s">
        <v>83</v>
      </c>
      <c r="J3" s="179" t="s">
        <v>84</v>
      </c>
      <c r="K3" s="180" t="s">
        <v>85</v>
      </c>
      <c r="L3" s="180" t="s">
        <v>86</v>
      </c>
      <c r="M3" s="179" t="s">
        <v>87</v>
      </c>
      <c r="N3" s="179" t="s">
        <v>88</v>
      </c>
      <c r="O3" s="180" t="s">
        <v>89</v>
      </c>
      <c r="P3" s="180" t="s">
        <v>90</v>
      </c>
      <c r="Q3" s="179" t="s">
        <v>94</v>
      </c>
      <c r="R3" s="179" t="s">
        <v>92</v>
      </c>
    </row>
    <row r="4" spans="1:18" ht="39.950000000000003" customHeight="1" x14ac:dyDescent="0.25">
      <c r="A4" s="321"/>
      <c r="B4" s="17">
        <v>3</v>
      </c>
      <c r="C4" s="15" t="s">
        <v>47</v>
      </c>
      <c r="D4" s="17">
        <f t="shared" si="0"/>
        <v>3</v>
      </c>
      <c r="E4" s="179" t="s">
        <v>95</v>
      </c>
      <c r="F4" s="179" t="s">
        <v>96</v>
      </c>
      <c r="G4" s="180" t="s">
        <v>97</v>
      </c>
      <c r="H4" s="180" t="s">
        <v>96</v>
      </c>
      <c r="I4" s="179" t="s">
        <v>98</v>
      </c>
      <c r="J4" s="179" t="s">
        <v>99</v>
      </c>
      <c r="K4" s="180" t="s">
        <v>100</v>
      </c>
      <c r="L4" s="180" t="s">
        <v>101</v>
      </c>
      <c r="M4" s="179" t="s">
        <v>102</v>
      </c>
      <c r="N4" s="179" t="s">
        <v>103</v>
      </c>
      <c r="O4" s="180" t="s">
        <v>104</v>
      </c>
      <c r="P4" s="180" t="s">
        <v>105</v>
      </c>
      <c r="Q4" s="179"/>
      <c r="R4" s="179"/>
    </row>
    <row r="5" spans="1:18" ht="39.950000000000003" customHeight="1" x14ac:dyDescent="0.25">
      <c r="A5" s="321"/>
      <c r="B5" s="17">
        <v>4</v>
      </c>
      <c r="C5" s="15" t="s">
        <v>46</v>
      </c>
      <c r="D5" s="17">
        <f t="shared" si="0"/>
        <v>4</v>
      </c>
      <c r="E5" s="179" t="s">
        <v>106</v>
      </c>
      <c r="F5" s="179" t="s">
        <v>107</v>
      </c>
      <c r="G5" s="180" t="s">
        <v>108</v>
      </c>
      <c r="H5" s="180" t="s">
        <v>109</v>
      </c>
      <c r="I5" s="179" t="s">
        <v>110</v>
      </c>
      <c r="J5" s="179" t="s">
        <v>111</v>
      </c>
      <c r="K5" s="180" t="s">
        <v>112</v>
      </c>
      <c r="L5" s="180" t="s">
        <v>113</v>
      </c>
      <c r="M5" s="179" t="s">
        <v>114</v>
      </c>
      <c r="N5" s="179" t="s">
        <v>115</v>
      </c>
      <c r="O5" s="180" t="s">
        <v>104</v>
      </c>
      <c r="P5" s="180" t="s">
        <v>105</v>
      </c>
      <c r="Q5" s="179"/>
      <c r="R5" s="179"/>
    </row>
    <row r="6" spans="1:18" ht="39.950000000000003" customHeight="1" x14ac:dyDescent="0.25">
      <c r="A6" s="321"/>
      <c r="B6" s="17">
        <v>5</v>
      </c>
      <c r="C6" s="16" t="s">
        <v>48</v>
      </c>
      <c r="D6" s="17">
        <f t="shared" si="0"/>
        <v>5</v>
      </c>
      <c r="E6" s="179" t="s">
        <v>116</v>
      </c>
      <c r="F6" s="179" t="s">
        <v>117</v>
      </c>
      <c r="G6" s="180" t="s">
        <v>118</v>
      </c>
      <c r="H6" s="180" t="s">
        <v>119</v>
      </c>
      <c r="I6" s="179" t="s">
        <v>120</v>
      </c>
      <c r="J6" s="179" t="s">
        <v>121</v>
      </c>
      <c r="K6" s="180" t="s">
        <v>122</v>
      </c>
      <c r="L6" s="180" t="s">
        <v>123</v>
      </c>
      <c r="M6" s="179" t="s">
        <v>124</v>
      </c>
      <c r="N6" s="179" t="s">
        <v>125</v>
      </c>
      <c r="O6" s="180"/>
      <c r="P6" s="180"/>
      <c r="Q6" s="179"/>
      <c r="R6" s="179"/>
    </row>
    <row r="7" spans="1:18" ht="39.950000000000003" customHeight="1" x14ac:dyDescent="0.25">
      <c r="A7" s="320" t="str">
        <f>+tabella!B3</f>
        <v>UFFICIO TECNICO</v>
      </c>
      <c r="B7" s="17">
        <v>6</v>
      </c>
      <c r="C7" s="15" t="s">
        <v>22</v>
      </c>
      <c r="D7" s="17">
        <f t="shared" si="0"/>
        <v>6</v>
      </c>
      <c r="E7" s="179" t="s">
        <v>162</v>
      </c>
      <c r="F7" s="179" t="s">
        <v>163</v>
      </c>
      <c r="G7" s="180" t="s">
        <v>164</v>
      </c>
      <c r="H7" s="180" t="s">
        <v>165</v>
      </c>
      <c r="I7" s="179" t="s">
        <v>166</v>
      </c>
      <c r="J7" s="179" t="s">
        <v>167</v>
      </c>
      <c r="K7" s="180" t="s">
        <v>168</v>
      </c>
      <c r="L7" s="180" t="s">
        <v>169</v>
      </c>
      <c r="M7" s="179" t="s">
        <v>170</v>
      </c>
      <c r="N7" s="179" t="s">
        <v>171</v>
      </c>
      <c r="O7" s="180" t="s">
        <v>172</v>
      </c>
      <c r="P7" s="180" t="s">
        <v>173</v>
      </c>
      <c r="Q7" s="179" t="s">
        <v>174</v>
      </c>
      <c r="R7" s="179" t="s">
        <v>175</v>
      </c>
    </row>
    <row r="8" spans="1:18" ht="39.950000000000003" customHeight="1" x14ac:dyDescent="0.25">
      <c r="A8" s="320"/>
      <c r="B8" s="17">
        <v>7</v>
      </c>
      <c r="C8" s="15" t="s">
        <v>24</v>
      </c>
      <c r="D8" s="17">
        <f t="shared" si="0"/>
        <v>7</v>
      </c>
      <c r="E8" s="179" t="s">
        <v>176</v>
      </c>
      <c r="F8" s="179" t="s">
        <v>177</v>
      </c>
      <c r="G8" s="180" t="s">
        <v>178</v>
      </c>
      <c r="H8" s="180" t="s">
        <v>179</v>
      </c>
      <c r="I8" s="179" t="s">
        <v>180</v>
      </c>
      <c r="J8" s="179" t="s">
        <v>181</v>
      </c>
      <c r="K8" s="180" t="s">
        <v>182</v>
      </c>
      <c r="L8" s="180" t="s">
        <v>183</v>
      </c>
      <c r="M8" s="179" t="s">
        <v>184</v>
      </c>
      <c r="N8" s="179" t="s">
        <v>185</v>
      </c>
      <c r="O8" s="180" t="s">
        <v>186</v>
      </c>
      <c r="P8" s="180" t="s">
        <v>187</v>
      </c>
      <c r="Q8" s="179" t="s">
        <v>188</v>
      </c>
      <c r="R8" s="179" t="s">
        <v>175</v>
      </c>
    </row>
    <row r="9" spans="1:18" ht="39.950000000000003" customHeight="1" x14ac:dyDescent="0.25">
      <c r="A9" s="320"/>
      <c r="B9" s="17">
        <v>8</v>
      </c>
      <c r="C9" s="16" t="s">
        <v>26</v>
      </c>
      <c r="D9" s="17">
        <f t="shared" si="0"/>
        <v>8</v>
      </c>
      <c r="E9" s="179" t="s">
        <v>189</v>
      </c>
      <c r="F9" s="179" t="s">
        <v>190</v>
      </c>
      <c r="G9" s="180" t="s">
        <v>191</v>
      </c>
      <c r="H9" s="180" t="s">
        <v>192</v>
      </c>
      <c r="I9" s="179" t="s">
        <v>193</v>
      </c>
      <c r="J9" s="179" t="s">
        <v>194</v>
      </c>
      <c r="K9" s="180" t="s">
        <v>195</v>
      </c>
      <c r="L9" s="180" t="s">
        <v>196</v>
      </c>
      <c r="M9" s="179" t="s">
        <v>197</v>
      </c>
      <c r="N9" s="179"/>
      <c r="O9" s="180"/>
      <c r="P9" s="180"/>
      <c r="Q9" s="179"/>
      <c r="R9" s="179"/>
    </row>
    <row r="10" spans="1:18" ht="39.950000000000003" customHeight="1" x14ac:dyDescent="0.25">
      <c r="A10" t="str">
        <f>+tabella!B11</f>
        <v xml:space="preserve"> SETTORE ELETTROMECCANICO</v>
      </c>
      <c r="B10" s="17">
        <v>9</v>
      </c>
      <c r="C10" s="16" t="s">
        <v>32</v>
      </c>
      <c r="D10" s="17">
        <f t="shared" si="0"/>
        <v>9</v>
      </c>
      <c r="E10" s="179" t="s">
        <v>200</v>
      </c>
      <c r="F10" s="179" t="s">
        <v>201</v>
      </c>
      <c r="G10" s="180" t="s">
        <v>202</v>
      </c>
      <c r="H10" s="180" t="s">
        <v>203</v>
      </c>
      <c r="I10" s="179" t="s">
        <v>204</v>
      </c>
      <c r="J10" s="179" t="s">
        <v>205</v>
      </c>
      <c r="K10" s="180" t="s">
        <v>206</v>
      </c>
      <c r="L10" s="180" t="s">
        <v>207</v>
      </c>
      <c r="M10" s="179" t="s">
        <v>208</v>
      </c>
      <c r="N10" s="179" t="s">
        <v>209</v>
      </c>
      <c r="O10" s="180" t="s">
        <v>210</v>
      </c>
      <c r="P10" s="180" t="s">
        <v>211</v>
      </c>
      <c r="Q10" s="179" t="s">
        <v>212</v>
      </c>
      <c r="R10" s="179" t="s">
        <v>213</v>
      </c>
    </row>
    <row r="11" spans="1:18" ht="39.950000000000003" customHeight="1" x14ac:dyDescent="0.25">
      <c r="A11" s="320" t="str">
        <f>+tabella!B12</f>
        <v>LAVORI - SERVIZI - FORNITURE</v>
      </c>
      <c r="B11" s="17">
        <v>10</v>
      </c>
      <c r="C11" s="55" t="s">
        <v>22</v>
      </c>
      <c r="D11" s="17">
        <f t="shared" si="0"/>
        <v>10</v>
      </c>
      <c r="E11" s="181" t="s">
        <v>162</v>
      </c>
      <c r="F11" s="181" t="s">
        <v>163</v>
      </c>
      <c r="G11" s="182" t="s">
        <v>164</v>
      </c>
      <c r="H11" s="182" t="s">
        <v>165</v>
      </c>
      <c r="I11" s="181" t="s">
        <v>166</v>
      </c>
      <c r="J11" s="181" t="s">
        <v>167</v>
      </c>
      <c r="K11" s="182" t="s">
        <v>168</v>
      </c>
      <c r="L11" s="182" t="s">
        <v>169</v>
      </c>
      <c r="M11" s="181" t="s">
        <v>170</v>
      </c>
      <c r="N11" s="181" t="s">
        <v>171</v>
      </c>
      <c r="O11" s="182" t="s">
        <v>172</v>
      </c>
      <c r="P11" s="182" t="s">
        <v>173</v>
      </c>
      <c r="Q11" s="181" t="s">
        <v>174</v>
      </c>
      <c r="R11" s="181" t="s">
        <v>175</v>
      </c>
    </row>
    <row r="12" spans="1:18" ht="39.950000000000003" customHeight="1" x14ac:dyDescent="0.25">
      <c r="A12" s="320"/>
      <c r="B12" s="17">
        <v>11</v>
      </c>
      <c r="C12" s="55" t="s">
        <v>24</v>
      </c>
      <c r="D12" s="17">
        <f t="shared" si="0"/>
        <v>11</v>
      </c>
      <c r="E12" s="181" t="s">
        <v>176</v>
      </c>
      <c r="F12" s="181" t="s">
        <v>177</v>
      </c>
      <c r="G12" s="182" t="s">
        <v>178</v>
      </c>
      <c r="H12" s="182" t="s">
        <v>179</v>
      </c>
      <c r="I12" s="181" t="s">
        <v>180</v>
      </c>
      <c r="J12" s="181" t="s">
        <v>181</v>
      </c>
      <c r="K12" s="182" t="s">
        <v>182</v>
      </c>
      <c r="L12" s="182" t="s">
        <v>183</v>
      </c>
      <c r="M12" s="181" t="s">
        <v>184</v>
      </c>
      <c r="N12" s="181" t="s">
        <v>185</v>
      </c>
      <c r="O12" s="182" t="s">
        <v>186</v>
      </c>
      <c r="P12" s="182" t="s">
        <v>187</v>
      </c>
      <c r="Q12" s="181" t="s">
        <v>188</v>
      </c>
      <c r="R12" s="181" t="s">
        <v>175</v>
      </c>
    </row>
    <row r="13" spans="1:18" ht="39.950000000000003" customHeight="1" x14ac:dyDescent="0.25">
      <c r="A13" s="320"/>
      <c r="B13" s="17">
        <v>12</v>
      </c>
      <c r="C13" s="170" t="s">
        <v>376</v>
      </c>
      <c r="D13" s="17">
        <f t="shared" si="0"/>
        <v>12</v>
      </c>
      <c r="E13" s="181" t="s">
        <v>377</v>
      </c>
      <c r="F13" s="179" t="s">
        <v>380</v>
      </c>
      <c r="G13" s="182" t="s">
        <v>378</v>
      </c>
      <c r="H13" s="182" t="s">
        <v>117</v>
      </c>
      <c r="I13" s="181" t="s">
        <v>379</v>
      </c>
      <c r="J13" s="181" t="s">
        <v>119</v>
      </c>
      <c r="K13" s="182"/>
      <c r="L13" s="182"/>
      <c r="M13" s="181"/>
      <c r="N13" s="181"/>
      <c r="O13" s="182"/>
      <c r="P13" s="182"/>
      <c r="Q13" s="181"/>
      <c r="R13" s="181"/>
    </row>
    <row r="14" spans="1:18" ht="39.950000000000003" customHeight="1" x14ac:dyDescent="0.25">
      <c r="A14" s="320"/>
      <c r="B14" s="17">
        <v>13</v>
      </c>
      <c r="C14" s="56" t="s">
        <v>33</v>
      </c>
      <c r="D14" s="17">
        <f t="shared" si="0"/>
        <v>13</v>
      </c>
      <c r="E14" s="181" t="s">
        <v>215</v>
      </c>
      <c r="F14" s="181" t="s">
        <v>216</v>
      </c>
      <c r="G14" s="182" t="s">
        <v>217</v>
      </c>
      <c r="H14" s="182" t="s">
        <v>218</v>
      </c>
      <c r="I14" s="181" t="s">
        <v>219</v>
      </c>
      <c r="J14" s="181" t="s">
        <v>220</v>
      </c>
      <c r="K14" s="182" t="s">
        <v>221</v>
      </c>
      <c r="L14" s="182" t="s">
        <v>222</v>
      </c>
      <c r="M14" s="181" t="s">
        <v>223</v>
      </c>
      <c r="N14" s="181" t="s">
        <v>224</v>
      </c>
      <c r="O14" s="182"/>
      <c r="P14" s="182"/>
      <c r="Q14" s="181"/>
      <c r="R14" s="181"/>
    </row>
    <row r="15" spans="1:18" ht="39.950000000000003" customHeight="1" x14ac:dyDescent="0.25">
      <c r="A15" s="320" t="str">
        <f>+tabella!B35</f>
        <v>UFFICIO QUALITA' TECNICA</v>
      </c>
      <c r="B15" s="17">
        <v>14</v>
      </c>
      <c r="C15" s="63" t="s">
        <v>59</v>
      </c>
      <c r="D15" s="17">
        <f t="shared" si="0"/>
        <v>14</v>
      </c>
      <c r="E15" s="181" t="s">
        <v>226</v>
      </c>
      <c r="F15" s="181" t="s">
        <v>227</v>
      </c>
      <c r="G15" s="182" t="s">
        <v>228</v>
      </c>
      <c r="H15" s="182" t="s">
        <v>229</v>
      </c>
      <c r="I15" s="181"/>
      <c r="J15" s="181"/>
      <c r="K15" s="182"/>
      <c r="L15" s="182"/>
      <c r="M15" s="181"/>
      <c r="N15" s="181"/>
      <c r="O15" s="182"/>
      <c r="P15" s="182"/>
      <c r="Q15" s="181"/>
      <c r="R15" s="181"/>
    </row>
    <row r="16" spans="1:18" ht="39.950000000000003" customHeight="1" x14ac:dyDescent="0.25">
      <c r="A16" s="320"/>
      <c r="B16" s="17">
        <v>15</v>
      </c>
      <c r="C16" s="63" t="s">
        <v>60</v>
      </c>
      <c r="D16" s="17">
        <f t="shared" si="0"/>
        <v>15</v>
      </c>
      <c r="E16" s="181" t="s">
        <v>230</v>
      </c>
      <c r="F16" s="181" t="s">
        <v>231</v>
      </c>
      <c r="G16" s="182"/>
      <c r="H16" s="182"/>
      <c r="I16" s="181"/>
      <c r="J16" s="181"/>
      <c r="K16" s="182"/>
      <c r="L16" s="182"/>
      <c r="M16" s="181"/>
      <c r="N16" s="181"/>
      <c r="O16" s="182"/>
      <c r="P16" s="182"/>
      <c r="Q16" s="181"/>
      <c r="R16" s="181"/>
    </row>
    <row r="17" spans="1:19" ht="39.950000000000003" customHeight="1" x14ac:dyDescent="0.25">
      <c r="A17" s="320"/>
      <c r="B17" s="17">
        <v>16</v>
      </c>
      <c r="C17" s="63" t="s">
        <v>61</v>
      </c>
      <c r="D17" s="17">
        <f t="shared" si="0"/>
        <v>16</v>
      </c>
      <c r="E17" s="181" t="s">
        <v>232</v>
      </c>
      <c r="F17" s="181" t="s">
        <v>233</v>
      </c>
      <c r="G17" s="182"/>
      <c r="H17" s="182"/>
      <c r="I17" s="181"/>
      <c r="J17" s="181"/>
      <c r="K17" s="182"/>
      <c r="L17" s="182"/>
      <c r="M17" s="181"/>
      <c r="N17" s="181"/>
      <c r="O17" s="182"/>
      <c r="P17" s="182"/>
      <c r="Q17" s="181"/>
      <c r="R17" s="181"/>
    </row>
    <row r="18" spans="1:19" ht="39.950000000000003" customHeight="1" x14ac:dyDescent="0.25">
      <c r="A18" s="321" t="str">
        <f>+tabella!B6</f>
        <v>UFFICIO LEGALE</v>
      </c>
      <c r="B18" s="17">
        <v>17</v>
      </c>
      <c r="C18" s="68" t="s">
        <v>27</v>
      </c>
      <c r="D18" s="17">
        <f t="shared" si="0"/>
        <v>17</v>
      </c>
      <c r="E18" s="181" t="s">
        <v>235</v>
      </c>
      <c r="F18" s="181" t="s">
        <v>103</v>
      </c>
      <c r="G18" s="182" t="s">
        <v>236</v>
      </c>
      <c r="H18" s="182" t="s">
        <v>237</v>
      </c>
      <c r="I18" s="181" t="s">
        <v>238</v>
      </c>
      <c r="J18" s="181" t="s">
        <v>237</v>
      </c>
      <c r="K18" s="182" t="s">
        <v>239</v>
      </c>
      <c r="L18" s="182" t="s">
        <v>237</v>
      </c>
      <c r="M18" s="181" t="s">
        <v>240</v>
      </c>
      <c r="N18" s="181" t="s">
        <v>237</v>
      </c>
      <c r="O18" s="182"/>
      <c r="P18" s="182"/>
      <c r="Q18" s="181"/>
      <c r="R18" s="181"/>
    </row>
    <row r="19" spans="1:19" ht="39.950000000000003" customHeight="1" x14ac:dyDescent="0.25">
      <c r="A19" s="321"/>
      <c r="B19" s="17">
        <v>18</v>
      </c>
      <c r="C19" s="68" t="s">
        <v>28</v>
      </c>
      <c r="D19" s="17">
        <f t="shared" si="0"/>
        <v>18</v>
      </c>
      <c r="E19" s="181" t="s">
        <v>241</v>
      </c>
      <c r="F19" s="181" t="s">
        <v>103</v>
      </c>
      <c r="G19" s="182" t="s">
        <v>242</v>
      </c>
      <c r="H19" s="182" t="s">
        <v>103</v>
      </c>
      <c r="I19" s="181" t="s">
        <v>243</v>
      </c>
      <c r="J19" s="181" t="s">
        <v>237</v>
      </c>
      <c r="K19" s="182" t="s">
        <v>244</v>
      </c>
      <c r="L19" s="182" t="s">
        <v>237</v>
      </c>
      <c r="M19" s="181" t="s">
        <v>245</v>
      </c>
      <c r="N19" s="181" t="s">
        <v>237</v>
      </c>
      <c r="O19" s="182"/>
      <c r="P19" s="182"/>
      <c r="Q19" s="181"/>
      <c r="R19" s="181"/>
    </row>
    <row r="20" spans="1:19" ht="39.950000000000003" customHeight="1" x14ac:dyDescent="0.25">
      <c r="A20" s="321"/>
      <c r="B20" s="17">
        <v>19</v>
      </c>
      <c r="C20" s="68" t="s">
        <v>29</v>
      </c>
      <c r="D20" s="17">
        <f t="shared" si="0"/>
        <v>19</v>
      </c>
      <c r="E20" s="181" t="s">
        <v>246</v>
      </c>
      <c r="F20" s="181" t="s">
        <v>103</v>
      </c>
      <c r="G20" s="182" t="s">
        <v>247</v>
      </c>
      <c r="H20" s="182" t="s">
        <v>103</v>
      </c>
      <c r="I20" s="181" t="s">
        <v>248</v>
      </c>
      <c r="J20" s="181" t="s">
        <v>103</v>
      </c>
      <c r="K20" s="182" t="s">
        <v>249</v>
      </c>
      <c r="L20" s="182" t="s">
        <v>237</v>
      </c>
      <c r="M20" s="181" t="s">
        <v>250</v>
      </c>
      <c r="N20" s="181" t="s">
        <v>251</v>
      </c>
      <c r="O20" s="182"/>
      <c r="P20" s="182"/>
      <c r="Q20" s="181"/>
      <c r="R20" s="181"/>
    </row>
    <row r="21" spans="1:19" ht="39.950000000000003" customHeight="1" x14ac:dyDescent="0.25">
      <c r="A21" s="321"/>
      <c r="B21" s="17">
        <v>20</v>
      </c>
      <c r="C21" s="68" t="s">
        <v>30</v>
      </c>
      <c r="D21" s="17">
        <f t="shared" si="0"/>
        <v>20</v>
      </c>
      <c r="E21" s="181" t="s">
        <v>252</v>
      </c>
      <c r="F21" s="181" t="s">
        <v>103</v>
      </c>
      <c r="G21" s="182" t="s">
        <v>253</v>
      </c>
      <c r="H21" s="182" t="s">
        <v>103</v>
      </c>
      <c r="I21" s="181" t="s">
        <v>248</v>
      </c>
      <c r="J21" s="181" t="s">
        <v>103</v>
      </c>
      <c r="K21" s="182" t="s">
        <v>254</v>
      </c>
      <c r="L21" s="182" t="s">
        <v>103</v>
      </c>
      <c r="M21" s="181" t="s">
        <v>255</v>
      </c>
      <c r="N21" s="181" t="s">
        <v>256</v>
      </c>
      <c r="O21" s="182"/>
      <c r="P21" s="182"/>
      <c r="Q21" s="181"/>
      <c r="R21" s="181"/>
    </row>
    <row r="22" spans="1:19" ht="39.950000000000003" customHeight="1" x14ac:dyDescent="0.25">
      <c r="A22" s="321"/>
      <c r="B22" s="17">
        <v>21</v>
      </c>
      <c r="C22" s="69" t="s">
        <v>31</v>
      </c>
      <c r="D22" s="17">
        <f t="shared" si="0"/>
        <v>21</v>
      </c>
      <c r="E22" s="181" t="s">
        <v>257</v>
      </c>
      <c r="F22" s="181" t="s">
        <v>258</v>
      </c>
      <c r="G22" s="182" t="s">
        <v>259</v>
      </c>
      <c r="H22" s="182" t="s">
        <v>260</v>
      </c>
      <c r="I22" s="181" t="s">
        <v>261</v>
      </c>
      <c r="J22" s="181" t="s">
        <v>262</v>
      </c>
      <c r="K22" s="182" t="s">
        <v>263</v>
      </c>
      <c r="L22" s="182" t="s">
        <v>103</v>
      </c>
      <c r="M22" s="181"/>
      <c r="N22" s="181"/>
      <c r="O22" s="182"/>
      <c r="P22" s="182"/>
      <c r="Q22" s="181"/>
      <c r="R22" s="181"/>
    </row>
    <row r="23" spans="1:19" s="228" customFormat="1" ht="39.950000000000003" customHeight="1" x14ac:dyDescent="0.25">
      <c r="A23" s="321" t="str">
        <f>+tabella!B25</f>
        <v>UFFICIO CONTRATTI</v>
      </c>
      <c r="B23" s="17">
        <v>22</v>
      </c>
      <c r="C23" s="225" t="s">
        <v>39</v>
      </c>
      <c r="D23" s="17">
        <f t="shared" si="0"/>
        <v>22</v>
      </c>
      <c r="E23" s="226" t="s">
        <v>266</v>
      </c>
      <c r="F23" s="181" t="s">
        <v>276</v>
      </c>
      <c r="G23" s="226" t="s">
        <v>191</v>
      </c>
      <c r="H23" s="182" t="s">
        <v>103</v>
      </c>
      <c r="I23" s="226" t="s">
        <v>267</v>
      </c>
      <c r="J23" s="226" t="s">
        <v>413</v>
      </c>
      <c r="K23" s="226"/>
      <c r="L23" s="226"/>
      <c r="M23" s="226"/>
      <c r="N23" s="226"/>
      <c r="O23" s="226"/>
      <c r="P23" s="226"/>
      <c r="Q23" s="226"/>
      <c r="R23" s="226"/>
      <c r="S23" s="227"/>
    </row>
    <row r="24" spans="1:19" s="228" customFormat="1" ht="39.950000000000003" customHeight="1" x14ac:dyDescent="0.25">
      <c r="A24" s="321"/>
      <c r="B24" s="17">
        <v>23</v>
      </c>
      <c r="C24" s="225" t="s">
        <v>40</v>
      </c>
      <c r="D24" s="17">
        <f t="shared" si="0"/>
        <v>23</v>
      </c>
      <c r="E24" s="226" t="s">
        <v>266</v>
      </c>
      <c r="F24" s="181" t="s">
        <v>276</v>
      </c>
      <c r="G24" s="226" t="s">
        <v>191</v>
      </c>
      <c r="H24" s="182" t="s">
        <v>103</v>
      </c>
      <c r="I24" s="226" t="s">
        <v>267</v>
      </c>
      <c r="J24" s="226" t="s">
        <v>413</v>
      </c>
      <c r="K24" s="226"/>
      <c r="L24" s="226"/>
      <c r="M24" s="226"/>
      <c r="N24" s="226"/>
      <c r="O24" s="226"/>
      <c r="P24" s="226"/>
      <c r="Q24" s="226"/>
      <c r="R24" s="226"/>
      <c r="S24" s="227"/>
    </row>
    <row r="25" spans="1:19" s="228" customFormat="1" ht="39.950000000000003" customHeight="1" x14ac:dyDescent="0.25">
      <c r="A25" s="321"/>
      <c r="B25" s="17">
        <v>24</v>
      </c>
      <c r="C25" s="225" t="s">
        <v>41</v>
      </c>
      <c r="D25" s="17">
        <f t="shared" si="0"/>
        <v>24</v>
      </c>
      <c r="E25" s="226" t="s">
        <v>266</v>
      </c>
      <c r="F25" s="181" t="s">
        <v>276</v>
      </c>
      <c r="G25" s="226" t="s">
        <v>191</v>
      </c>
      <c r="H25" s="182" t="s">
        <v>103</v>
      </c>
      <c r="I25" s="226" t="s">
        <v>268</v>
      </c>
      <c r="J25" s="226" t="s">
        <v>413</v>
      </c>
      <c r="K25" s="226"/>
      <c r="L25" s="226"/>
      <c r="M25" s="226"/>
      <c r="N25" s="226"/>
      <c r="O25" s="226"/>
      <c r="P25" s="226"/>
      <c r="Q25" s="226"/>
      <c r="R25" s="226"/>
      <c r="S25" s="227"/>
    </row>
    <row r="26" spans="1:19" ht="39.950000000000003" customHeight="1" x14ac:dyDescent="0.25">
      <c r="A26" s="321"/>
      <c r="B26" s="17">
        <v>25</v>
      </c>
      <c r="C26" s="126" t="s">
        <v>42</v>
      </c>
      <c r="D26" s="17">
        <f t="shared" si="0"/>
        <v>25</v>
      </c>
      <c r="E26" s="181" t="s">
        <v>319</v>
      </c>
      <c r="F26" s="181" t="s">
        <v>276</v>
      </c>
      <c r="G26" s="182" t="s">
        <v>320</v>
      </c>
      <c r="H26" s="182" t="s">
        <v>321</v>
      </c>
      <c r="I26" s="181" t="s">
        <v>322</v>
      </c>
      <c r="J26" s="181" t="s">
        <v>323</v>
      </c>
      <c r="K26" s="182" t="s">
        <v>324</v>
      </c>
      <c r="L26" s="182" t="s">
        <v>260</v>
      </c>
      <c r="M26" s="181" t="s">
        <v>325</v>
      </c>
      <c r="N26" s="181" t="s">
        <v>326</v>
      </c>
      <c r="O26" s="182"/>
      <c r="P26" s="182"/>
      <c r="Q26" s="181"/>
      <c r="R26" s="181"/>
    </row>
    <row r="27" spans="1:19" ht="39.950000000000003" customHeight="1" x14ac:dyDescent="0.25">
      <c r="A27" s="222" t="str">
        <f>+tabella!B29</f>
        <v>SEDI OEPERATIVE</v>
      </c>
      <c r="B27" s="17">
        <v>26</v>
      </c>
      <c r="C27" s="225" t="s">
        <v>43</v>
      </c>
      <c r="D27" s="17">
        <f t="shared" si="0"/>
        <v>26</v>
      </c>
      <c r="E27" s="181" t="s">
        <v>270</v>
      </c>
      <c r="F27" s="181" t="s">
        <v>276</v>
      </c>
      <c r="G27" s="182" t="s">
        <v>271</v>
      </c>
      <c r="H27" s="182" t="s">
        <v>272</v>
      </c>
      <c r="I27" s="181" t="s">
        <v>273</v>
      </c>
      <c r="J27" s="181" t="s">
        <v>274</v>
      </c>
      <c r="K27" s="182" t="s">
        <v>275</v>
      </c>
      <c r="L27" s="182"/>
      <c r="M27" s="181"/>
      <c r="N27" s="181"/>
      <c r="O27" s="182"/>
      <c r="P27" s="182"/>
      <c r="Q27" s="181"/>
      <c r="R27" s="181"/>
    </row>
    <row r="28" spans="1:19" ht="39.950000000000003" customHeight="1" x14ac:dyDescent="0.25">
      <c r="A28" s="321" t="str">
        <f>+tabella!B15</f>
        <v>Sistemi informativi aziendali &amp; CED</v>
      </c>
      <c r="B28" s="17">
        <v>27</v>
      </c>
      <c r="C28" s="93" t="s">
        <v>34</v>
      </c>
      <c r="D28" s="17">
        <f t="shared" si="0"/>
        <v>27</v>
      </c>
      <c r="E28" s="181" t="s">
        <v>278</v>
      </c>
      <c r="F28" s="181" t="s">
        <v>279</v>
      </c>
      <c r="G28" s="182" t="s">
        <v>280</v>
      </c>
      <c r="H28" s="182" t="s">
        <v>279</v>
      </c>
      <c r="I28" s="181" t="s">
        <v>281</v>
      </c>
      <c r="J28" s="181"/>
      <c r="K28" s="182" t="s">
        <v>282</v>
      </c>
      <c r="L28" s="182" t="s">
        <v>279</v>
      </c>
      <c r="M28" s="181" t="s">
        <v>283</v>
      </c>
      <c r="N28" s="181" t="s">
        <v>284</v>
      </c>
      <c r="O28" s="182"/>
      <c r="P28" s="182"/>
      <c r="Q28" s="181"/>
      <c r="R28" s="181"/>
    </row>
    <row r="29" spans="1:19" ht="39.950000000000003" customHeight="1" x14ac:dyDescent="0.25">
      <c r="A29" s="321"/>
      <c r="B29" s="17">
        <v>28</v>
      </c>
      <c r="C29" s="93" t="s">
        <v>35</v>
      </c>
      <c r="D29" s="17">
        <f t="shared" si="0"/>
        <v>28</v>
      </c>
      <c r="E29" s="181" t="s">
        <v>285</v>
      </c>
      <c r="F29" s="182" t="s">
        <v>284</v>
      </c>
      <c r="G29" s="182" t="s">
        <v>286</v>
      </c>
      <c r="H29" s="182" t="s">
        <v>279</v>
      </c>
      <c r="I29" s="181" t="s">
        <v>287</v>
      </c>
      <c r="J29" s="181" t="s">
        <v>279</v>
      </c>
      <c r="K29" s="182"/>
      <c r="L29" s="182"/>
      <c r="M29" s="181"/>
      <c r="N29" s="181"/>
      <c r="O29" s="182"/>
      <c r="P29" s="182"/>
      <c r="Q29" s="181"/>
      <c r="R29" s="181"/>
    </row>
    <row r="30" spans="1:19" ht="39.950000000000003" customHeight="1" x14ac:dyDescent="0.25">
      <c r="A30" s="321"/>
      <c r="B30" s="17">
        <v>29</v>
      </c>
      <c r="C30" s="93" t="s">
        <v>36</v>
      </c>
      <c r="D30" s="17">
        <f t="shared" si="0"/>
        <v>29</v>
      </c>
      <c r="E30" s="181" t="s">
        <v>288</v>
      </c>
      <c r="F30" s="181" t="s">
        <v>289</v>
      </c>
      <c r="G30" s="182" t="s">
        <v>290</v>
      </c>
      <c r="H30" s="182" t="s">
        <v>284</v>
      </c>
      <c r="I30" s="181" t="s">
        <v>291</v>
      </c>
      <c r="J30" s="181" t="s">
        <v>279</v>
      </c>
      <c r="K30" s="182" t="s">
        <v>292</v>
      </c>
      <c r="L30" s="182" t="s">
        <v>293</v>
      </c>
      <c r="M30" s="181" t="s">
        <v>294</v>
      </c>
      <c r="N30" s="181" t="s">
        <v>284</v>
      </c>
      <c r="O30" s="182"/>
      <c r="P30" s="182"/>
      <c r="Q30" s="181"/>
      <c r="R30" s="181"/>
    </row>
    <row r="31" spans="1:19" ht="39.950000000000003" customHeight="1" x14ac:dyDescent="0.25">
      <c r="A31" s="321"/>
      <c r="B31" s="17">
        <v>30</v>
      </c>
      <c r="C31" s="93" t="s">
        <v>37</v>
      </c>
      <c r="D31" s="17">
        <f t="shared" si="0"/>
        <v>30</v>
      </c>
      <c r="E31" s="181" t="s">
        <v>295</v>
      </c>
      <c r="F31" s="181" t="s">
        <v>289</v>
      </c>
      <c r="G31" s="182" t="s">
        <v>296</v>
      </c>
      <c r="H31" s="182" t="s">
        <v>284</v>
      </c>
      <c r="I31" s="181" t="s">
        <v>297</v>
      </c>
      <c r="J31" s="181" t="s">
        <v>284</v>
      </c>
      <c r="K31" s="182" t="s">
        <v>298</v>
      </c>
      <c r="L31" s="182" t="s">
        <v>289</v>
      </c>
      <c r="M31" s="181"/>
      <c r="N31" s="181"/>
      <c r="O31" s="182"/>
      <c r="P31" s="182"/>
      <c r="Q31" s="181"/>
      <c r="R31" s="181"/>
    </row>
    <row r="32" spans="1:19" ht="39.950000000000003" customHeight="1" x14ac:dyDescent="0.25">
      <c r="A32" s="321"/>
      <c r="B32" s="17">
        <v>31</v>
      </c>
      <c r="C32" s="94" t="s">
        <v>38</v>
      </c>
      <c r="D32" s="17">
        <f t="shared" si="0"/>
        <v>31</v>
      </c>
      <c r="E32" s="181" t="s">
        <v>285</v>
      </c>
      <c r="F32" s="182" t="s">
        <v>284</v>
      </c>
      <c r="G32" s="182" t="s">
        <v>299</v>
      </c>
      <c r="H32" s="182" t="s">
        <v>279</v>
      </c>
      <c r="I32" s="181" t="s">
        <v>287</v>
      </c>
      <c r="J32" s="181" t="s">
        <v>279</v>
      </c>
      <c r="K32" s="182"/>
      <c r="L32" s="182"/>
      <c r="M32" s="181"/>
      <c r="N32" s="181"/>
      <c r="O32" s="182"/>
      <c r="P32" s="182"/>
      <c r="Q32" s="181"/>
      <c r="R32" s="181"/>
    </row>
    <row r="33" spans="1:18" ht="39.950000000000003" customHeight="1" x14ac:dyDescent="0.25">
      <c r="A33" s="321"/>
      <c r="B33" s="17">
        <v>32</v>
      </c>
      <c r="C33" s="95" t="s">
        <v>50</v>
      </c>
      <c r="D33" s="17">
        <f t="shared" si="0"/>
        <v>32</v>
      </c>
      <c r="E33" s="181" t="s">
        <v>300</v>
      </c>
      <c r="F33" s="181" t="s">
        <v>276</v>
      </c>
      <c r="G33" s="182" t="s">
        <v>301</v>
      </c>
      <c r="H33" s="182" t="s">
        <v>276</v>
      </c>
      <c r="I33" s="181" t="s">
        <v>302</v>
      </c>
      <c r="J33" s="181" t="s">
        <v>276</v>
      </c>
      <c r="K33" s="182"/>
      <c r="L33" s="182"/>
      <c r="M33" s="181"/>
      <c r="N33" s="181"/>
      <c r="O33" s="182"/>
      <c r="P33" s="182"/>
      <c r="Q33" s="181"/>
      <c r="R33" s="181"/>
    </row>
    <row r="34" spans="1:18" ht="39.950000000000003" customHeight="1" x14ac:dyDescent="0.25">
      <c r="A34" s="321"/>
      <c r="B34" s="17">
        <v>33</v>
      </c>
      <c r="C34" s="95" t="s">
        <v>51</v>
      </c>
      <c r="D34" s="17">
        <f t="shared" si="0"/>
        <v>33</v>
      </c>
      <c r="E34" s="181" t="s">
        <v>303</v>
      </c>
      <c r="F34" s="181" t="s">
        <v>304</v>
      </c>
      <c r="G34" s="182" t="s">
        <v>305</v>
      </c>
      <c r="H34" s="182" t="s">
        <v>173</v>
      </c>
      <c r="I34" s="181"/>
      <c r="J34" s="181"/>
      <c r="K34" s="182"/>
      <c r="L34" s="182"/>
      <c r="M34" s="181"/>
      <c r="N34" s="181"/>
      <c r="O34" s="182"/>
      <c r="P34" s="182"/>
      <c r="Q34" s="181"/>
      <c r="R34" s="181"/>
    </row>
    <row r="35" spans="1:18" ht="39.950000000000003" customHeight="1" x14ac:dyDescent="0.25">
      <c r="A35" s="321"/>
      <c r="B35" s="17">
        <v>34</v>
      </c>
      <c r="C35" s="95" t="s">
        <v>52</v>
      </c>
      <c r="D35" s="17">
        <f t="shared" si="0"/>
        <v>34</v>
      </c>
      <c r="E35" s="181" t="s">
        <v>303</v>
      </c>
      <c r="F35" s="181" t="s">
        <v>276</v>
      </c>
      <c r="G35" s="182" t="s">
        <v>305</v>
      </c>
      <c r="H35" s="182" t="s">
        <v>173</v>
      </c>
      <c r="I35" s="181"/>
      <c r="J35" s="181"/>
      <c r="K35" s="182"/>
      <c r="L35" s="182"/>
      <c r="M35" s="181"/>
      <c r="N35" s="181"/>
      <c r="O35" s="182"/>
      <c r="P35" s="182"/>
      <c r="Q35" s="181"/>
      <c r="R35" s="181"/>
    </row>
    <row r="36" spans="1:18" ht="39.950000000000003" customHeight="1" x14ac:dyDescent="0.25">
      <c r="A36" s="321"/>
      <c r="B36" s="17">
        <v>35</v>
      </c>
      <c r="C36" s="95" t="s">
        <v>53</v>
      </c>
      <c r="D36" s="17">
        <f t="shared" si="0"/>
        <v>35</v>
      </c>
      <c r="E36" s="181" t="s">
        <v>306</v>
      </c>
      <c r="F36" s="181" t="s">
        <v>276</v>
      </c>
      <c r="G36" s="182" t="s">
        <v>307</v>
      </c>
      <c r="H36" s="182" t="s">
        <v>308</v>
      </c>
      <c r="I36" s="181" t="s">
        <v>309</v>
      </c>
      <c r="J36" s="181" t="s">
        <v>310</v>
      </c>
      <c r="K36" s="182"/>
      <c r="L36" s="182"/>
      <c r="M36" s="181"/>
      <c r="N36" s="181"/>
      <c r="O36" s="182"/>
      <c r="P36" s="182"/>
      <c r="Q36" s="181"/>
      <c r="R36" s="181"/>
    </row>
    <row r="37" spans="1:18" ht="39.950000000000003" customHeight="1" x14ac:dyDescent="0.25">
      <c r="A37" s="321"/>
      <c r="B37" s="17">
        <v>36</v>
      </c>
      <c r="C37" s="96" t="s">
        <v>54</v>
      </c>
      <c r="D37" s="17">
        <f t="shared" si="0"/>
        <v>36</v>
      </c>
      <c r="E37" s="181" t="s">
        <v>311</v>
      </c>
      <c r="F37" s="181" t="s">
        <v>276</v>
      </c>
      <c r="G37" s="182" t="s">
        <v>312</v>
      </c>
      <c r="H37" s="182" t="s">
        <v>313</v>
      </c>
      <c r="I37" s="181" t="s">
        <v>314</v>
      </c>
      <c r="J37" s="181" t="s">
        <v>173</v>
      </c>
      <c r="K37" s="182"/>
      <c r="L37" s="182"/>
      <c r="M37" s="181"/>
      <c r="N37" s="181"/>
      <c r="O37" s="182"/>
      <c r="P37" s="182"/>
      <c r="Q37" s="181"/>
      <c r="R37" s="181"/>
    </row>
    <row r="38" spans="1:18" ht="39.950000000000003" customHeight="1" x14ac:dyDescent="0.25">
      <c r="A38" s="320" t="str">
        <f>+tabella!B38</f>
        <v>CSG</v>
      </c>
      <c r="B38" s="17">
        <v>37</v>
      </c>
      <c r="C38" s="165" t="s">
        <v>62</v>
      </c>
      <c r="D38" s="17">
        <f t="shared" si="0"/>
        <v>37</v>
      </c>
      <c r="E38" s="181" t="s">
        <v>337</v>
      </c>
      <c r="F38" s="181" t="s">
        <v>338</v>
      </c>
      <c r="G38" s="182"/>
      <c r="H38" s="182"/>
      <c r="I38" s="181"/>
      <c r="J38" s="181"/>
      <c r="K38" s="182"/>
      <c r="L38" s="182"/>
      <c r="M38" s="181"/>
      <c r="N38" s="181"/>
      <c r="O38" s="182"/>
      <c r="P38" s="182"/>
      <c r="Q38" s="181"/>
      <c r="R38" s="181"/>
    </row>
    <row r="39" spans="1:18" ht="39.950000000000003" customHeight="1" x14ac:dyDescent="0.25">
      <c r="A39" s="320"/>
      <c r="B39" s="17">
        <v>38</v>
      </c>
      <c r="C39" s="165" t="s">
        <v>63</v>
      </c>
      <c r="D39" s="17">
        <f t="shared" si="0"/>
        <v>38</v>
      </c>
      <c r="E39" s="181" t="s">
        <v>339</v>
      </c>
      <c r="F39" s="181" t="s">
        <v>340</v>
      </c>
      <c r="G39" s="182" t="s">
        <v>341</v>
      </c>
      <c r="H39" s="182" t="s">
        <v>342</v>
      </c>
      <c r="I39" s="181"/>
      <c r="J39" s="181"/>
      <c r="K39" s="182"/>
      <c r="L39" s="182"/>
      <c r="M39" s="181"/>
      <c r="N39" s="181"/>
      <c r="O39" s="182"/>
      <c r="P39" s="182"/>
      <c r="Q39" s="181"/>
      <c r="R39" s="181"/>
    </row>
    <row r="40" spans="1:18" ht="39.950000000000003" customHeight="1" x14ac:dyDescent="0.25">
      <c r="A40" s="320"/>
      <c r="B40" s="17">
        <v>39</v>
      </c>
      <c r="C40" s="165" t="s">
        <v>64</v>
      </c>
      <c r="D40" s="17">
        <f t="shared" si="0"/>
        <v>39</v>
      </c>
      <c r="E40" s="181" t="s">
        <v>343</v>
      </c>
      <c r="F40" s="181" t="s">
        <v>344</v>
      </c>
      <c r="G40" s="182"/>
      <c r="H40" s="182"/>
      <c r="I40" s="181"/>
      <c r="J40" s="181"/>
      <c r="K40" s="182"/>
      <c r="L40" s="182"/>
      <c r="M40" s="181"/>
      <c r="N40" s="181"/>
      <c r="O40" s="182"/>
      <c r="P40" s="182"/>
      <c r="Q40" s="181"/>
      <c r="R40" s="181"/>
    </row>
    <row r="41" spans="1:18" ht="39.950000000000003" customHeight="1" x14ac:dyDescent="0.25">
      <c r="A41" s="320" t="str">
        <f>+tabella!B41</f>
        <v>TELECONTROLLO</v>
      </c>
      <c r="B41" s="17">
        <v>40</v>
      </c>
      <c r="C41" s="170" t="s">
        <v>66</v>
      </c>
      <c r="D41" s="17">
        <f t="shared" si="0"/>
        <v>40</v>
      </c>
      <c r="E41" s="181" t="s">
        <v>345</v>
      </c>
      <c r="F41" s="181" t="s">
        <v>346</v>
      </c>
      <c r="G41" s="182" t="s">
        <v>347</v>
      </c>
      <c r="H41" s="181" t="s">
        <v>348</v>
      </c>
      <c r="I41" s="181"/>
      <c r="J41" s="181"/>
      <c r="K41" s="182"/>
      <c r="L41" s="182"/>
      <c r="M41" s="181"/>
      <c r="N41" s="181"/>
      <c r="O41" s="182"/>
      <c r="P41" s="182"/>
      <c r="Q41" s="181"/>
      <c r="R41" s="181"/>
    </row>
    <row r="42" spans="1:18" ht="39.950000000000003" customHeight="1" x14ac:dyDescent="0.25">
      <c r="A42" s="320"/>
      <c r="B42" s="17">
        <v>41</v>
      </c>
      <c r="C42" s="170" t="s">
        <v>67</v>
      </c>
      <c r="D42" s="17">
        <f t="shared" si="0"/>
        <v>41</v>
      </c>
      <c r="E42" s="181" t="s">
        <v>349</v>
      </c>
      <c r="F42" s="181" t="s">
        <v>350</v>
      </c>
      <c r="G42" s="182"/>
      <c r="H42" s="182"/>
      <c r="I42" s="181"/>
      <c r="J42" s="181"/>
      <c r="K42" s="182"/>
      <c r="L42" s="182"/>
      <c r="M42" s="181"/>
      <c r="N42" s="181"/>
      <c r="O42" s="182"/>
      <c r="P42" s="182"/>
      <c r="Q42" s="181"/>
      <c r="R42" s="181"/>
    </row>
    <row r="43" spans="1:18" ht="39.950000000000003" customHeight="1" x14ac:dyDescent="0.25">
      <c r="A43" s="320"/>
      <c r="B43" s="17">
        <v>42</v>
      </c>
      <c r="C43" s="170" t="s">
        <v>68</v>
      </c>
      <c r="D43" s="17">
        <f t="shared" si="0"/>
        <v>42</v>
      </c>
      <c r="E43" s="181" t="s">
        <v>351</v>
      </c>
      <c r="F43" s="181" t="s">
        <v>352</v>
      </c>
      <c r="G43" s="182" t="s">
        <v>353</v>
      </c>
      <c r="H43" s="181" t="s">
        <v>350</v>
      </c>
      <c r="I43" s="181"/>
      <c r="J43" s="181"/>
      <c r="K43" s="182"/>
      <c r="L43" s="182"/>
      <c r="M43" s="181"/>
      <c r="N43" s="181"/>
      <c r="O43" s="182"/>
      <c r="P43" s="182"/>
      <c r="Q43" s="181"/>
      <c r="R43" s="181"/>
    </row>
  </sheetData>
  <mergeCells count="9">
    <mergeCell ref="A41:A43"/>
    <mergeCell ref="A23:A26"/>
    <mergeCell ref="A28:A37"/>
    <mergeCell ref="A38:A40"/>
    <mergeCell ref="A2:A6"/>
    <mergeCell ref="A7:A9"/>
    <mergeCell ref="A11:A14"/>
    <mergeCell ref="A15:A17"/>
    <mergeCell ref="A18:A2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C26AB-B2B6-4941-9840-131B4318DA5E}">
  <dimension ref="A1:AD7"/>
  <sheetViews>
    <sheetView topLeftCell="F1" workbookViewId="0">
      <selection activeCell="AB3" sqref="AB3:AB7"/>
    </sheetView>
  </sheetViews>
  <sheetFormatPr defaultRowHeight="15" x14ac:dyDescent="0.25"/>
  <cols>
    <col min="3" max="3" width="30.7109375" customWidth="1"/>
    <col min="4" max="9" width="9.140625" customWidth="1"/>
    <col min="10" max="16" width="20.7109375" customWidth="1"/>
    <col min="17" max="17" width="14.85546875" customWidth="1"/>
    <col min="18" max="25" width="0" hidden="1" customWidth="1"/>
    <col min="26" max="26" width="15.85546875" hidden="1" customWidth="1"/>
    <col min="27" max="27" width="26.7109375" customWidth="1"/>
    <col min="28" max="28" width="21.42578125" customWidth="1"/>
  </cols>
  <sheetData>
    <row r="1" spans="1:30" ht="20.25" customHeight="1" x14ac:dyDescent="0.25">
      <c r="B1" s="19"/>
      <c r="C1" s="347" t="s">
        <v>126</v>
      </c>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row>
    <row r="2" spans="1:30" x14ac:dyDescent="0.25">
      <c r="B2" s="19"/>
      <c r="C2" s="349" t="s">
        <v>11</v>
      </c>
      <c r="D2" s="351" t="s">
        <v>127</v>
      </c>
      <c r="E2" s="351"/>
      <c r="F2" s="351"/>
      <c r="G2" s="351"/>
      <c r="H2" s="351"/>
      <c r="I2" s="351"/>
      <c r="J2" s="331" t="s">
        <v>128</v>
      </c>
      <c r="K2" s="352" t="s">
        <v>129</v>
      </c>
      <c r="L2" s="352"/>
      <c r="M2" s="352"/>
      <c r="N2" s="352"/>
      <c r="O2" s="333" t="s">
        <v>130</v>
      </c>
      <c r="P2" s="334" t="s">
        <v>131</v>
      </c>
      <c r="Q2" s="324" t="s">
        <v>132</v>
      </c>
      <c r="R2" s="348" t="s">
        <v>133</v>
      </c>
      <c r="S2" s="348"/>
      <c r="T2" s="348"/>
      <c r="U2" s="348"/>
      <c r="V2" s="348"/>
      <c r="W2" s="348"/>
      <c r="X2" s="348"/>
      <c r="Y2" s="348"/>
      <c r="Z2" s="26"/>
      <c r="AA2" s="26"/>
      <c r="AB2" s="26"/>
      <c r="AC2" s="27"/>
    </row>
    <row r="3" spans="1:30" ht="72" x14ac:dyDescent="0.25">
      <c r="B3" s="20" t="s">
        <v>134</v>
      </c>
      <c r="C3" s="350"/>
      <c r="D3" s="33" t="s">
        <v>135</v>
      </c>
      <c r="E3" s="33" t="s">
        <v>136</v>
      </c>
      <c r="F3" s="33" t="s">
        <v>137</v>
      </c>
      <c r="G3" s="33" t="s">
        <v>138</v>
      </c>
      <c r="H3" s="33" t="s">
        <v>139</v>
      </c>
      <c r="I3" s="33" t="s">
        <v>140</v>
      </c>
      <c r="J3" s="331"/>
      <c r="K3" s="33" t="s">
        <v>141</v>
      </c>
      <c r="L3" s="33" t="s">
        <v>142</v>
      </c>
      <c r="M3" s="33" t="s">
        <v>143</v>
      </c>
      <c r="N3" s="33" t="s">
        <v>144</v>
      </c>
      <c r="O3" s="333"/>
      <c r="P3" s="334"/>
      <c r="Q3" s="325"/>
      <c r="R3" s="24" t="s">
        <v>145</v>
      </c>
      <c r="S3" s="24" t="s">
        <v>146</v>
      </c>
      <c r="T3" s="24" t="s">
        <v>147</v>
      </c>
      <c r="U3" s="24" t="s">
        <v>148</v>
      </c>
      <c r="V3" s="24" t="s">
        <v>149</v>
      </c>
      <c r="W3" s="24" t="s">
        <v>150</v>
      </c>
      <c r="X3" s="24" t="s">
        <v>151</v>
      </c>
      <c r="Y3" s="24" t="s">
        <v>152</v>
      </c>
      <c r="Z3" s="28" t="s">
        <v>153</v>
      </c>
      <c r="AA3" s="34" t="s">
        <v>158</v>
      </c>
      <c r="AB3" s="25" t="s">
        <v>154</v>
      </c>
      <c r="AC3" s="25" t="s">
        <v>155</v>
      </c>
      <c r="AD3" t="s">
        <v>160</v>
      </c>
    </row>
    <row r="4" spans="1:30" ht="30" customHeight="1" x14ac:dyDescent="0.25">
      <c r="A4" s="346" t="str">
        <f>+PROCESSI!A2</f>
        <v>Ufficio Risorse umane</v>
      </c>
      <c r="B4" s="23">
        <f>+VLOOKUP(C4,PROCESSI!C:D,2,FALSE)</f>
        <v>1</v>
      </c>
      <c r="C4" s="29" t="s">
        <v>44</v>
      </c>
      <c r="D4" s="30">
        <v>1</v>
      </c>
      <c r="E4" s="30">
        <v>5</v>
      </c>
      <c r="F4" s="30">
        <v>3</v>
      </c>
      <c r="G4" s="30">
        <v>3</v>
      </c>
      <c r="H4" s="30">
        <v>3</v>
      </c>
      <c r="I4" s="30">
        <v>5</v>
      </c>
      <c r="J4" s="21">
        <v>3.3333333333333335</v>
      </c>
      <c r="K4" s="30">
        <v>3</v>
      </c>
      <c r="L4" s="30">
        <v>3</v>
      </c>
      <c r="M4" s="30">
        <v>3</v>
      </c>
      <c r="N4" s="30">
        <v>3</v>
      </c>
      <c r="O4" s="21">
        <v>5</v>
      </c>
      <c r="P4" s="22">
        <v>16.666666666666668</v>
      </c>
      <c r="Q4" s="64" t="s">
        <v>157</v>
      </c>
      <c r="R4" s="31"/>
      <c r="S4" s="31"/>
      <c r="T4" s="31"/>
      <c r="U4" s="31"/>
      <c r="V4" s="31"/>
      <c r="W4" s="31"/>
      <c r="X4" s="31"/>
      <c r="Y4" s="31"/>
      <c r="Z4" s="31"/>
      <c r="AA4" s="35" t="s">
        <v>159</v>
      </c>
      <c r="AB4" s="31" t="s">
        <v>360</v>
      </c>
      <c r="AC4" s="32"/>
      <c r="AD4" s="36"/>
    </row>
    <row r="5" spans="1:30" ht="30" customHeight="1" x14ac:dyDescent="0.25">
      <c r="A5" s="346"/>
      <c r="B5" s="189">
        <f>+VLOOKUP(C5,PROCESSI!C:D,2,FALSE)</f>
        <v>2</v>
      </c>
      <c r="C5" s="29" t="s">
        <v>45</v>
      </c>
      <c r="D5" s="30">
        <v>3</v>
      </c>
      <c r="E5" s="30">
        <v>5</v>
      </c>
      <c r="F5" s="30">
        <v>3</v>
      </c>
      <c r="G5" s="30">
        <v>3</v>
      </c>
      <c r="H5" s="30">
        <v>3</v>
      </c>
      <c r="I5" s="30">
        <v>3</v>
      </c>
      <c r="J5" s="21">
        <v>3.3333333333333335</v>
      </c>
      <c r="K5" s="30">
        <v>5</v>
      </c>
      <c r="L5" s="30">
        <v>5</v>
      </c>
      <c r="M5" s="30">
        <v>2</v>
      </c>
      <c r="N5" s="30">
        <v>2</v>
      </c>
      <c r="O5" s="21">
        <v>3.5</v>
      </c>
      <c r="P5" s="22">
        <v>11.666666666666668</v>
      </c>
      <c r="Q5" s="64" t="s">
        <v>157</v>
      </c>
      <c r="R5" s="31"/>
      <c r="S5" s="31"/>
      <c r="T5" s="31"/>
      <c r="U5" s="31"/>
      <c r="V5" s="31"/>
      <c r="W5" s="31"/>
      <c r="X5" s="31"/>
      <c r="Y5" s="31"/>
      <c r="Z5" s="31"/>
      <c r="AA5" s="35" t="s">
        <v>159</v>
      </c>
      <c r="AB5" s="219" t="s">
        <v>360</v>
      </c>
      <c r="AC5" s="32"/>
      <c r="AD5" s="36"/>
    </row>
    <row r="6" spans="1:30" ht="30" customHeight="1" x14ac:dyDescent="0.25">
      <c r="A6" s="346"/>
      <c r="B6" s="189">
        <f>+VLOOKUP(C6,PROCESSI!C:D,2,FALSE)</f>
        <v>3</v>
      </c>
      <c r="C6" s="29" t="s">
        <v>47</v>
      </c>
      <c r="D6" s="30">
        <v>1</v>
      </c>
      <c r="E6" s="30">
        <v>2</v>
      </c>
      <c r="F6" s="30">
        <v>3</v>
      </c>
      <c r="G6" s="30">
        <v>3</v>
      </c>
      <c r="H6" s="30">
        <v>5</v>
      </c>
      <c r="I6" s="30">
        <v>5</v>
      </c>
      <c r="J6" s="21">
        <v>3.1666666666666665</v>
      </c>
      <c r="K6" s="30">
        <v>5</v>
      </c>
      <c r="L6" s="30">
        <v>5</v>
      </c>
      <c r="M6" s="30">
        <v>2</v>
      </c>
      <c r="N6" s="30">
        <v>3</v>
      </c>
      <c r="O6" s="21">
        <v>3.75</v>
      </c>
      <c r="P6" s="22">
        <v>11.875</v>
      </c>
      <c r="Q6" s="64" t="s">
        <v>157</v>
      </c>
      <c r="R6" s="31"/>
      <c r="S6" s="31"/>
      <c r="T6" s="31"/>
      <c r="U6" s="31"/>
      <c r="V6" s="31"/>
      <c r="W6" s="31"/>
      <c r="X6" s="31"/>
      <c r="Y6" s="31"/>
      <c r="Z6" s="31"/>
      <c r="AA6" s="35" t="s">
        <v>159</v>
      </c>
      <c r="AB6" s="219" t="s">
        <v>360</v>
      </c>
      <c r="AC6" s="32"/>
      <c r="AD6" s="36"/>
    </row>
    <row r="7" spans="1:30" ht="30" customHeight="1" x14ac:dyDescent="0.25">
      <c r="A7" s="346"/>
      <c r="B7" s="189">
        <f>+VLOOKUP(C7,PROCESSI!C:D,2,FALSE)</f>
        <v>4</v>
      </c>
      <c r="C7" s="29" t="s">
        <v>46</v>
      </c>
      <c r="D7" s="30">
        <v>1</v>
      </c>
      <c r="E7" s="30">
        <v>2</v>
      </c>
      <c r="F7" s="30">
        <v>1</v>
      </c>
      <c r="G7" s="30">
        <v>5</v>
      </c>
      <c r="H7" s="30">
        <v>3</v>
      </c>
      <c r="I7" s="30">
        <v>3</v>
      </c>
      <c r="J7" s="21">
        <v>2.5</v>
      </c>
      <c r="K7" s="30">
        <v>4</v>
      </c>
      <c r="L7" s="30">
        <v>5</v>
      </c>
      <c r="M7" s="30">
        <v>3</v>
      </c>
      <c r="N7" s="30">
        <v>4</v>
      </c>
      <c r="O7" s="21">
        <v>4</v>
      </c>
      <c r="P7" s="22">
        <v>10</v>
      </c>
      <c r="Q7" s="64" t="s">
        <v>157</v>
      </c>
      <c r="R7" s="31"/>
      <c r="S7" s="31"/>
      <c r="T7" s="31"/>
      <c r="U7" s="31"/>
      <c r="V7" s="31"/>
      <c r="W7" s="31"/>
      <c r="X7" s="31"/>
      <c r="Y7" s="31"/>
      <c r="Z7" s="31"/>
      <c r="AA7" s="35" t="s">
        <v>159</v>
      </c>
      <c r="AB7" s="219" t="s">
        <v>360</v>
      </c>
      <c r="AC7" s="32"/>
      <c r="AD7" s="36"/>
    </row>
  </sheetData>
  <mergeCells count="10">
    <mergeCell ref="A4:A7"/>
    <mergeCell ref="C1:AC1"/>
    <mergeCell ref="R2:Y2"/>
    <mergeCell ref="Q2:Q3"/>
    <mergeCell ref="O2:O3"/>
    <mergeCell ref="P2:P3"/>
    <mergeCell ref="C2:C3"/>
    <mergeCell ref="D2:I2"/>
    <mergeCell ref="K2:N2"/>
    <mergeCell ref="J2: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0D38-5D22-475B-A14A-E88AB6B922C6}">
  <dimension ref="A1:AD12"/>
  <sheetViews>
    <sheetView topLeftCell="J1" workbookViewId="0">
      <selection activeCell="B4" sqref="B4:B7"/>
    </sheetView>
  </sheetViews>
  <sheetFormatPr defaultRowHeight="15" x14ac:dyDescent="0.25"/>
  <cols>
    <col min="1" max="1" width="42" style="172" customWidth="1"/>
    <col min="2" max="2" width="5.5703125" style="53" customWidth="1"/>
    <col min="3" max="3" width="30.7109375" style="37" customWidth="1"/>
    <col min="4" max="9" width="15.5703125" style="37" customWidth="1"/>
    <col min="10" max="10" width="15.5703125" style="38" customWidth="1"/>
    <col min="11" max="14" width="15.5703125" style="37" customWidth="1"/>
    <col min="15" max="15" width="15.5703125" style="38" customWidth="1"/>
    <col min="16" max="16" width="15.5703125" style="39" customWidth="1"/>
    <col min="17" max="17" width="15.5703125" style="37" customWidth="1"/>
    <col min="18" max="26" width="15.5703125" style="37" hidden="1" customWidth="1"/>
    <col min="27" max="28" width="36.7109375" customWidth="1"/>
    <col min="29" max="29" width="15.5703125" style="37" customWidth="1"/>
  </cols>
  <sheetData>
    <row r="1" spans="1:30" ht="20.25" customHeight="1" x14ac:dyDescent="0.25">
      <c r="B1" s="363" t="s">
        <v>199</v>
      </c>
      <c r="C1" s="363"/>
      <c r="D1" s="363"/>
      <c r="E1" s="363"/>
      <c r="F1" s="363"/>
      <c r="G1" s="363"/>
      <c r="H1" s="363"/>
      <c r="I1" s="363"/>
      <c r="J1" s="363"/>
      <c r="K1" s="363"/>
      <c r="L1" s="363"/>
      <c r="M1" s="363"/>
      <c r="N1" s="363"/>
      <c r="O1" s="363"/>
      <c r="P1" s="363"/>
      <c r="Q1" s="363"/>
      <c r="AA1" s="37"/>
      <c r="AB1" s="37"/>
    </row>
    <row r="2" spans="1:30" ht="15" customHeight="1" x14ac:dyDescent="0.25">
      <c r="B2" s="37"/>
      <c r="C2" s="354" t="s">
        <v>11</v>
      </c>
      <c r="D2" s="356" t="s">
        <v>127</v>
      </c>
      <c r="E2" s="356"/>
      <c r="F2" s="356"/>
      <c r="G2" s="356"/>
      <c r="H2" s="356"/>
      <c r="I2" s="356"/>
      <c r="J2" s="357" t="s">
        <v>128</v>
      </c>
      <c r="K2" s="359" t="s">
        <v>129</v>
      </c>
      <c r="L2" s="359"/>
      <c r="M2" s="359"/>
      <c r="N2" s="359"/>
      <c r="O2" s="360" t="s">
        <v>130</v>
      </c>
      <c r="P2" s="364" t="s">
        <v>131</v>
      </c>
      <c r="Q2" s="366" t="s">
        <v>132</v>
      </c>
      <c r="R2" s="353" t="s">
        <v>133</v>
      </c>
      <c r="S2" s="353"/>
      <c r="T2" s="353"/>
      <c r="U2" s="353"/>
      <c r="V2" s="353"/>
      <c r="W2" s="353"/>
      <c r="X2" s="353"/>
      <c r="Y2" s="353"/>
      <c r="Z2" s="40"/>
      <c r="AA2" s="58"/>
      <c r="AB2" s="58"/>
      <c r="AC2" s="41"/>
    </row>
    <row r="3" spans="1:30" ht="48.75" x14ac:dyDescent="0.25">
      <c r="B3" s="42" t="s">
        <v>134</v>
      </c>
      <c r="C3" s="355"/>
      <c r="D3" s="43" t="s">
        <v>135</v>
      </c>
      <c r="E3" s="43" t="s">
        <v>136</v>
      </c>
      <c r="F3" s="43" t="s">
        <v>137</v>
      </c>
      <c r="G3" s="43" t="s">
        <v>138</v>
      </c>
      <c r="H3" s="43" t="s">
        <v>139</v>
      </c>
      <c r="I3" s="43" t="s">
        <v>140</v>
      </c>
      <c r="J3" s="358"/>
      <c r="K3" s="43" t="s">
        <v>141</v>
      </c>
      <c r="L3" s="43" t="s">
        <v>142</v>
      </c>
      <c r="M3" s="43" t="s">
        <v>143</v>
      </c>
      <c r="N3" s="43" t="s">
        <v>144</v>
      </c>
      <c r="O3" s="361"/>
      <c r="P3" s="365"/>
      <c r="Q3" s="367"/>
      <c r="R3" s="44" t="s">
        <v>145</v>
      </c>
      <c r="S3" s="44" t="s">
        <v>146</v>
      </c>
      <c r="T3" s="44" t="s">
        <v>147</v>
      </c>
      <c r="U3" s="44" t="s">
        <v>148</v>
      </c>
      <c r="V3" s="44" t="s">
        <v>149</v>
      </c>
      <c r="W3" s="44" t="s">
        <v>150</v>
      </c>
      <c r="X3" s="44" t="s">
        <v>151</v>
      </c>
      <c r="Y3" s="44" t="s">
        <v>152</v>
      </c>
      <c r="Z3" s="45" t="s">
        <v>153</v>
      </c>
      <c r="AA3" s="34" t="s">
        <v>158</v>
      </c>
      <c r="AB3" s="57" t="s">
        <v>154</v>
      </c>
      <c r="AC3" s="46" t="s">
        <v>155</v>
      </c>
      <c r="AD3" t="s">
        <v>160</v>
      </c>
    </row>
    <row r="4" spans="1:30" ht="30" customHeight="1" x14ac:dyDescent="0.25">
      <c r="A4" s="362" t="str">
        <f>+PROCESSI!A7</f>
        <v>UFFICIO TECNICO</v>
      </c>
      <c r="B4" s="189">
        <f>+VLOOKUP(C4,PROCESSI!C:D,2,FALSE)</f>
        <v>6</v>
      </c>
      <c r="C4" s="59" t="s">
        <v>22</v>
      </c>
      <c r="D4" s="48">
        <v>1</v>
      </c>
      <c r="E4" s="48">
        <v>5</v>
      </c>
      <c r="F4" s="48">
        <v>3</v>
      </c>
      <c r="G4" s="48">
        <v>3</v>
      </c>
      <c r="H4" s="48">
        <v>3</v>
      </c>
      <c r="I4" s="48">
        <v>5</v>
      </c>
      <c r="J4" s="49">
        <f>IF(D4=0,"da completare",AVERAGE(D4:I4))</f>
        <v>3.3333333333333335</v>
      </c>
      <c r="K4" s="48">
        <v>5</v>
      </c>
      <c r="L4" s="48">
        <v>5</v>
      </c>
      <c r="M4" s="48">
        <v>4</v>
      </c>
      <c r="N4" s="48">
        <v>4</v>
      </c>
      <c r="O4" s="49">
        <f>IF(K4=0,"da completare",AVERAGE(K4:N4))</f>
        <v>4.5</v>
      </c>
      <c r="P4" s="50">
        <f t="shared" ref="P4:P12" si="0">IF(J4="da completare","da completare",J4*O4)</f>
        <v>15</v>
      </c>
      <c r="Q4" s="48" t="str">
        <f t="shared" ref="Q4:Q12" si="1">IF(P4="da completare","da completare",IF(P4&gt;16,"ALTO",IF(P4&lt;9,"BASSO","MEDIO")))</f>
        <v>MEDIO</v>
      </c>
      <c r="R4" s="51"/>
      <c r="S4" s="51"/>
      <c r="T4" s="51"/>
      <c r="U4" s="51"/>
      <c r="V4" s="51"/>
      <c r="W4" s="51"/>
      <c r="X4" s="51"/>
      <c r="Y4" s="51"/>
      <c r="Z4" s="51"/>
      <c r="AA4" s="35" t="s">
        <v>159</v>
      </c>
      <c r="AB4" s="35"/>
      <c r="AC4" s="52"/>
      <c r="AD4" s="36" t="s">
        <v>161</v>
      </c>
    </row>
    <row r="5" spans="1:30" ht="30" customHeight="1" x14ac:dyDescent="0.25">
      <c r="A5" s="362"/>
      <c r="B5" s="189">
        <f>+VLOOKUP(C5,PROCESSI!C:D,2,FALSE)</f>
        <v>7</v>
      </c>
      <c r="C5" s="59" t="s">
        <v>24</v>
      </c>
      <c r="D5" s="48">
        <v>1</v>
      </c>
      <c r="E5" s="48">
        <v>5</v>
      </c>
      <c r="F5" s="48">
        <v>5</v>
      </c>
      <c r="G5" s="48">
        <v>3</v>
      </c>
      <c r="H5" s="48">
        <v>1</v>
      </c>
      <c r="I5" s="48">
        <v>1</v>
      </c>
      <c r="J5" s="49">
        <f t="shared" ref="J5:J11" si="2">IF(D5=0,"da completare",AVERAGE(D5:I5))</f>
        <v>2.6666666666666665</v>
      </c>
      <c r="K5" s="48">
        <v>4</v>
      </c>
      <c r="L5" s="48">
        <v>5</v>
      </c>
      <c r="M5" s="48">
        <v>5</v>
      </c>
      <c r="N5" s="48">
        <v>5</v>
      </c>
      <c r="O5" s="49">
        <f t="shared" ref="O5:O12" si="3">IF(K5=0,"da completare",AVERAGE(K5:N5))</f>
        <v>4.75</v>
      </c>
      <c r="P5" s="50">
        <f t="shared" si="0"/>
        <v>12.666666666666666</v>
      </c>
      <c r="Q5" s="48" t="str">
        <f t="shared" si="1"/>
        <v>MEDIO</v>
      </c>
      <c r="R5" s="51"/>
      <c r="S5" s="51"/>
      <c r="T5" s="51"/>
      <c r="U5" s="51"/>
      <c r="V5" s="51"/>
      <c r="W5" s="51"/>
      <c r="X5" s="51"/>
      <c r="Y5" s="51"/>
      <c r="Z5" s="51"/>
      <c r="AA5" s="35" t="s">
        <v>159</v>
      </c>
      <c r="AB5" s="35"/>
      <c r="AC5" s="52"/>
      <c r="AD5" s="36" t="s">
        <v>161</v>
      </c>
    </row>
    <row r="6" spans="1:30" ht="30" customHeight="1" x14ac:dyDescent="0.25">
      <c r="A6" s="172" t="str">
        <f>+PROCESSI!A10</f>
        <v xml:space="preserve"> SETTORE ELETTROMECCANICO</v>
      </c>
      <c r="B6" s="189">
        <f>+VLOOKUP(C6,PROCESSI!C:D,2,FALSE)</f>
        <v>9</v>
      </c>
      <c r="C6" s="59" t="s">
        <v>32</v>
      </c>
      <c r="D6" s="48">
        <v>5</v>
      </c>
      <c r="E6" s="48">
        <v>2</v>
      </c>
      <c r="F6" s="48">
        <v>5</v>
      </c>
      <c r="G6" s="48">
        <v>5</v>
      </c>
      <c r="H6" s="48">
        <v>1</v>
      </c>
      <c r="I6" s="48">
        <v>5</v>
      </c>
      <c r="J6" s="49">
        <f t="shared" si="2"/>
        <v>3.8333333333333335</v>
      </c>
      <c r="K6" s="48">
        <v>4</v>
      </c>
      <c r="L6" s="48">
        <v>5</v>
      </c>
      <c r="M6" s="48">
        <v>5</v>
      </c>
      <c r="N6" s="48">
        <v>5</v>
      </c>
      <c r="O6" s="49">
        <f t="shared" si="3"/>
        <v>4.75</v>
      </c>
      <c r="P6" s="50">
        <f t="shared" si="0"/>
        <v>18.208333333333336</v>
      </c>
      <c r="Q6" s="48" t="str">
        <f t="shared" si="1"/>
        <v>ALTO</v>
      </c>
      <c r="R6" s="51" t="s">
        <v>23</v>
      </c>
      <c r="S6" s="51" t="s">
        <v>23</v>
      </c>
      <c r="T6" s="51" t="s">
        <v>23</v>
      </c>
      <c r="U6" s="51" t="s">
        <v>23</v>
      </c>
      <c r="V6" s="51" t="s">
        <v>23</v>
      </c>
      <c r="W6" s="51" t="s">
        <v>23</v>
      </c>
      <c r="X6" s="51" t="s">
        <v>23</v>
      </c>
      <c r="Y6" s="51" t="s">
        <v>23</v>
      </c>
      <c r="Z6" s="51"/>
      <c r="AA6" s="35" t="s">
        <v>159</v>
      </c>
      <c r="AB6" s="35"/>
      <c r="AC6" s="52"/>
      <c r="AD6" s="36" t="s">
        <v>161</v>
      </c>
    </row>
    <row r="7" spans="1:30" ht="30" customHeight="1" x14ac:dyDescent="0.25">
      <c r="A7" s="362" t="str">
        <f>+PROCESSI!A11</f>
        <v>LAVORI - SERVIZI - FORNITURE</v>
      </c>
      <c r="B7" s="189">
        <f>+VLOOKUP(C7,PROCESSI!C:D,2,FALSE)</f>
        <v>6</v>
      </c>
      <c r="C7" s="59" t="s">
        <v>22</v>
      </c>
      <c r="D7" s="60">
        <v>1</v>
      </c>
      <c r="E7" s="60">
        <v>5</v>
      </c>
      <c r="F7" s="60">
        <v>3</v>
      </c>
      <c r="G7" s="60">
        <v>3</v>
      </c>
      <c r="H7" s="60">
        <v>3</v>
      </c>
      <c r="I7" s="60">
        <v>5</v>
      </c>
      <c r="J7" s="49">
        <f t="shared" si="2"/>
        <v>3.3333333333333335</v>
      </c>
      <c r="K7" s="60">
        <v>5</v>
      </c>
      <c r="L7" s="60">
        <v>5</v>
      </c>
      <c r="M7" s="60">
        <v>4</v>
      </c>
      <c r="N7" s="60">
        <v>4</v>
      </c>
      <c r="O7" s="49">
        <f t="shared" si="3"/>
        <v>4.5</v>
      </c>
      <c r="P7" s="50">
        <f t="shared" si="0"/>
        <v>15</v>
      </c>
      <c r="Q7" s="48" t="str">
        <f t="shared" si="1"/>
        <v>MEDIO</v>
      </c>
      <c r="R7" s="61"/>
      <c r="S7" s="61"/>
      <c r="T7" s="61"/>
      <c r="U7" s="61"/>
      <c r="V7" s="61"/>
      <c r="W7" s="61"/>
      <c r="X7" s="61"/>
      <c r="Y7" s="61"/>
      <c r="Z7" s="61"/>
      <c r="AA7" s="35" t="s">
        <v>159</v>
      </c>
      <c r="AB7" s="35"/>
      <c r="AC7" s="62"/>
      <c r="AD7" s="36" t="s">
        <v>161</v>
      </c>
    </row>
    <row r="8" spans="1:30" ht="30" customHeight="1" x14ac:dyDescent="0.25">
      <c r="A8" s="362"/>
      <c r="B8" s="189">
        <f>+VLOOKUP(C8,PROCESSI!C:D,2,FALSE)</f>
        <v>7</v>
      </c>
      <c r="C8" s="59" t="s">
        <v>24</v>
      </c>
      <c r="D8" s="60">
        <v>1</v>
      </c>
      <c r="E8" s="60">
        <v>5</v>
      </c>
      <c r="F8" s="60">
        <v>5</v>
      </c>
      <c r="G8" s="60">
        <v>3</v>
      </c>
      <c r="H8" s="60">
        <v>1</v>
      </c>
      <c r="I8" s="60">
        <v>1</v>
      </c>
      <c r="J8" s="49">
        <f t="shared" si="2"/>
        <v>2.6666666666666665</v>
      </c>
      <c r="K8" s="60">
        <v>4</v>
      </c>
      <c r="L8" s="60">
        <v>5</v>
      </c>
      <c r="M8" s="60">
        <v>5</v>
      </c>
      <c r="N8" s="60">
        <v>5</v>
      </c>
      <c r="O8" s="49">
        <f t="shared" si="3"/>
        <v>4.75</v>
      </c>
      <c r="P8" s="50">
        <f t="shared" si="0"/>
        <v>12.666666666666666</v>
      </c>
      <c r="Q8" s="48" t="str">
        <f t="shared" si="1"/>
        <v>MEDIO</v>
      </c>
      <c r="R8" s="61"/>
      <c r="S8" s="61"/>
      <c r="T8" s="61"/>
      <c r="U8" s="61"/>
      <c r="V8" s="61"/>
      <c r="W8" s="61"/>
      <c r="X8" s="61"/>
      <c r="Y8" s="61"/>
      <c r="Z8" s="61"/>
      <c r="AA8" s="35" t="s">
        <v>159</v>
      </c>
      <c r="AB8" s="35"/>
      <c r="AC8" s="62"/>
      <c r="AD8" s="36" t="s">
        <v>161</v>
      </c>
    </row>
    <row r="9" spans="1:30" ht="30" customHeight="1" x14ac:dyDescent="0.25">
      <c r="A9" s="362"/>
      <c r="B9" s="189">
        <f>+VLOOKUP(C9,PROCESSI!C:D,2,FALSE)</f>
        <v>13</v>
      </c>
      <c r="C9" s="59" t="s">
        <v>33</v>
      </c>
      <c r="D9" s="60">
        <v>1</v>
      </c>
      <c r="E9" s="60">
        <v>5</v>
      </c>
      <c r="F9" s="60">
        <v>3</v>
      </c>
      <c r="G9" s="60">
        <v>5</v>
      </c>
      <c r="H9" s="60">
        <v>3</v>
      </c>
      <c r="I9" s="60">
        <v>3</v>
      </c>
      <c r="J9" s="49">
        <f t="shared" si="2"/>
        <v>3.3333333333333335</v>
      </c>
      <c r="K9" s="60">
        <v>4</v>
      </c>
      <c r="L9" s="60">
        <v>5</v>
      </c>
      <c r="M9" s="60">
        <v>5</v>
      </c>
      <c r="N9" s="60">
        <v>5</v>
      </c>
      <c r="O9" s="49">
        <f t="shared" si="3"/>
        <v>4.75</v>
      </c>
      <c r="P9" s="50">
        <f t="shared" si="0"/>
        <v>15.833333333333334</v>
      </c>
      <c r="Q9" s="48" t="str">
        <f t="shared" si="1"/>
        <v>MEDIO</v>
      </c>
      <c r="R9" s="61"/>
      <c r="S9" s="61"/>
      <c r="T9" s="61"/>
      <c r="U9" s="61"/>
      <c r="V9" s="61"/>
      <c r="W9" s="61"/>
      <c r="X9" s="61"/>
      <c r="Y9" s="61"/>
      <c r="Z9" s="61"/>
      <c r="AA9" s="35" t="s">
        <v>159</v>
      </c>
      <c r="AB9" s="35"/>
      <c r="AC9" s="62"/>
      <c r="AD9" s="36" t="s">
        <v>161</v>
      </c>
    </row>
    <row r="10" spans="1:30" ht="30" customHeight="1" x14ac:dyDescent="0.25">
      <c r="A10" s="362" t="str">
        <f>+PROCESSI!A15</f>
        <v>UFFICIO QUALITA' TECNICA</v>
      </c>
      <c r="B10" s="189">
        <f>+VLOOKUP(C10,PROCESSI!C:D,2,FALSE)</f>
        <v>14</v>
      </c>
      <c r="C10" s="59" t="s">
        <v>59</v>
      </c>
      <c r="D10" s="218">
        <v>3</v>
      </c>
      <c r="E10" s="218">
        <v>5</v>
      </c>
      <c r="F10" s="218">
        <v>3</v>
      </c>
      <c r="G10" s="218">
        <v>5</v>
      </c>
      <c r="H10" s="218">
        <v>5</v>
      </c>
      <c r="I10" s="218">
        <v>3</v>
      </c>
      <c r="J10" s="49">
        <f t="shared" si="2"/>
        <v>4</v>
      </c>
      <c r="K10" s="60">
        <v>1</v>
      </c>
      <c r="L10" s="60">
        <v>5</v>
      </c>
      <c r="M10" s="60">
        <v>3</v>
      </c>
      <c r="N10" s="60">
        <v>3</v>
      </c>
      <c r="O10" s="49">
        <f t="shared" si="3"/>
        <v>3</v>
      </c>
      <c r="P10" s="50">
        <f t="shared" si="0"/>
        <v>12</v>
      </c>
      <c r="Q10" s="48" t="str">
        <f t="shared" si="1"/>
        <v>MEDIO</v>
      </c>
      <c r="R10" s="61" t="s">
        <v>23</v>
      </c>
      <c r="S10" s="61" t="s">
        <v>23</v>
      </c>
      <c r="T10" s="61"/>
      <c r="U10" s="61"/>
      <c r="V10" s="61"/>
      <c r="W10" s="61"/>
      <c r="X10" s="61"/>
      <c r="Y10" s="61"/>
      <c r="Z10" s="61"/>
      <c r="AA10" s="35" t="s">
        <v>234</v>
      </c>
      <c r="AB10" s="35"/>
      <c r="AC10" s="62"/>
      <c r="AD10" s="36" t="s">
        <v>161</v>
      </c>
    </row>
    <row r="11" spans="1:30" ht="30" customHeight="1" x14ac:dyDescent="0.25">
      <c r="A11" s="362"/>
      <c r="B11" s="189">
        <f>+VLOOKUP(C11,PROCESSI!C:D,2,FALSE)</f>
        <v>15</v>
      </c>
      <c r="C11" s="59" t="s">
        <v>60</v>
      </c>
      <c r="D11" s="218">
        <v>3</v>
      </c>
      <c r="E11" s="218">
        <v>5</v>
      </c>
      <c r="F11" s="218">
        <v>3</v>
      </c>
      <c r="G11" s="218">
        <v>5</v>
      </c>
      <c r="H11" s="218">
        <v>5</v>
      </c>
      <c r="I11" s="218">
        <v>3</v>
      </c>
      <c r="J11" s="49">
        <f t="shared" si="2"/>
        <v>4</v>
      </c>
      <c r="K11" s="60">
        <v>1</v>
      </c>
      <c r="L11" s="60">
        <v>5</v>
      </c>
      <c r="M11" s="60">
        <v>2</v>
      </c>
      <c r="N11" s="60">
        <v>3</v>
      </c>
      <c r="O11" s="49">
        <f t="shared" si="3"/>
        <v>2.75</v>
      </c>
      <c r="P11" s="50">
        <f t="shared" si="0"/>
        <v>11</v>
      </c>
      <c r="Q11" s="48" t="str">
        <f t="shared" si="1"/>
        <v>MEDIO</v>
      </c>
      <c r="R11" s="61" t="s">
        <v>23</v>
      </c>
      <c r="S11" s="61" t="s">
        <v>23</v>
      </c>
      <c r="T11" s="61"/>
      <c r="U11" s="61"/>
      <c r="V11" s="61"/>
      <c r="W11" s="61"/>
      <c r="X11" s="61"/>
      <c r="Y11" s="61"/>
      <c r="Z11" s="61"/>
      <c r="AA11" s="35" t="s">
        <v>234</v>
      </c>
      <c r="AB11" s="35"/>
      <c r="AC11" s="62"/>
      <c r="AD11" s="36" t="s">
        <v>161</v>
      </c>
    </row>
    <row r="12" spans="1:30" ht="30" customHeight="1" x14ac:dyDescent="0.25">
      <c r="A12" s="362"/>
      <c r="B12" s="189">
        <f>+VLOOKUP(C12,PROCESSI!C:D,2,FALSE)</f>
        <v>16</v>
      </c>
      <c r="C12" s="59" t="s">
        <v>61</v>
      </c>
      <c r="D12" s="60">
        <v>3</v>
      </c>
      <c r="E12" s="60">
        <v>5</v>
      </c>
      <c r="F12" s="60">
        <v>3</v>
      </c>
      <c r="G12" s="60">
        <v>5</v>
      </c>
      <c r="H12" s="60">
        <v>5</v>
      </c>
      <c r="I12" s="60">
        <v>3</v>
      </c>
      <c r="J12" s="49">
        <f>IF(D12=0,"da completare",AVERAGE(D12:I12))</f>
        <v>4</v>
      </c>
      <c r="K12" s="60">
        <v>5</v>
      </c>
      <c r="L12" s="60">
        <v>5</v>
      </c>
      <c r="M12" s="60">
        <v>1</v>
      </c>
      <c r="N12" s="60">
        <v>1</v>
      </c>
      <c r="O12" s="49">
        <f t="shared" si="3"/>
        <v>3</v>
      </c>
      <c r="P12" s="50">
        <f t="shared" si="0"/>
        <v>12</v>
      </c>
      <c r="Q12" s="48" t="str">
        <f t="shared" si="1"/>
        <v>MEDIO</v>
      </c>
      <c r="R12" s="61" t="s">
        <v>23</v>
      </c>
      <c r="S12" s="61" t="s">
        <v>23</v>
      </c>
      <c r="T12" s="61"/>
      <c r="U12" s="61"/>
      <c r="V12" s="61"/>
      <c r="W12" s="61"/>
      <c r="X12" s="61"/>
      <c r="Y12" s="61"/>
      <c r="Z12" s="61"/>
      <c r="AA12" s="35" t="s">
        <v>234</v>
      </c>
      <c r="AB12" s="35"/>
      <c r="AC12" s="62"/>
      <c r="AD12" s="36" t="s">
        <v>161</v>
      </c>
    </row>
  </sheetData>
  <mergeCells count="12">
    <mergeCell ref="A4:A5"/>
    <mergeCell ref="A7:A9"/>
    <mergeCell ref="A10:A12"/>
    <mergeCell ref="B1:Q1"/>
    <mergeCell ref="P2:P3"/>
    <mergeCell ref="Q2:Q3"/>
    <mergeCell ref="R2:Y2"/>
    <mergeCell ref="C2:C3"/>
    <mergeCell ref="D2:I2"/>
    <mergeCell ref="J2:J3"/>
    <mergeCell ref="K2:N2"/>
    <mergeCell ref="O2:O3"/>
  </mergeCells>
  <conditionalFormatting sqref="Q13:Q1048576">
    <cfRule type="containsText" dxfId="80" priority="31" operator="containsText" text="ALTO">
      <formula>NOT(ISERROR(SEARCH("ALTO",Q13)))</formula>
    </cfRule>
    <cfRule type="containsText" dxfId="79" priority="32" operator="containsText" text="MEDIO">
      <formula>NOT(ISERROR(SEARCH("MEDIO",Q13)))</formula>
    </cfRule>
    <cfRule type="containsText" dxfId="78" priority="33" operator="containsText" text="BASSO">
      <formula>NOT(ISERROR(SEARCH("BASSO",Q13)))</formula>
    </cfRule>
  </conditionalFormatting>
  <conditionalFormatting sqref="Q2">
    <cfRule type="containsText" dxfId="77" priority="28" operator="containsText" text="ALTO">
      <formula>NOT(ISERROR(SEARCH("ALTO",Q2)))</formula>
    </cfRule>
    <cfRule type="containsText" dxfId="76" priority="29" operator="containsText" text="MEDIO">
      <formula>NOT(ISERROR(SEARCH("MEDIO",Q2)))</formula>
    </cfRule>
    <cfRule type="containsText" dxfId="75" priority="30" operator="containsText" text="BASSO">
      <formula>NOT(ISERROR(SEARCH("BASSO",Q2)))</formula>
    </cfRule>
  </conditionalFormatting>
  <conditionalFormatting sqref="Q4:Q5">
    <cfRule type="containsText" dxfId="74" priority="25" operator="containsText" text="ALTO">
      <formula>NOT(ISERROR(SEARCH("ALTO",Q4)))</formula>
    </cfRule>
    <cfRule type="containsText" dxfId="73" priority="26" operator="containsText" text="MEDIO">
      <formula>NOT(ISERROR(SEARCH("MEDIO",Q4)))</formula>
    </cfRule>
    <cfRule type="containsText" dxfId="72" priority="27" operator="containsText" text="BASSO">
      <formula>NOT(ISERROR(SEARCH("BASSO",Q4)))</formula>
    </cfRule>
  </conditionalFormatting>
  <conditionalFormatting sqref="Q12">
    <cfRule type="containsText" dxfId="71" priority="1" operator="containsText" text="ALTO">
      <formula>NOT(ISERROR(SEARCH("ALTO",Q12)))</formula>
    </cfRule>
    <cfRule type="containsText" dxfId="70" priority="2" operator="containsText" text="MEDIO">
      <formula>NOT(ISERROR(SEARCH("MEDIO",Q12)))</formula>
    </cfRule>
    <cfRule type="containsText" dxfId="69" priority="3" operator="containsText" text="BASSO">
      <formula>NOT(ISERROR(SEARCH("BASSO",Q12)))</formula>
    </cfRule>
  </conditionalFormatting>
  <conditionalFormatting sqref="Q6">
    <cfRule type="containsText" dxfId="68" priority="19" operator="containsText" text="ALTO">
      <formula>NOT(ISERROR(SEARCH("ALTO",Q6)))</formula>
    </cfRule>
    <cfRule type="containsText" dxfId="67" priority="20" operator="containsText" text="MEDIO">
      <formula>NOT(ISERROR(SEARCH("MEDIO",Q6)))</formula>
    </cfRule>
    <cfRule type="containsText" dxfId="66" priority="21" operator="containsText" text="BASSO">
      <formula>NOT(ISERROR(SEARCH("BASSO",Q6)))</formula>
    </cfRule>
  </conditionalFormatting>
  <conditionalFormatting sqref="Q7">
    <cfRule type="containsText" dxfId="65" priority="16" operator="containsText" text="ALTO">
      <formula>NOT(ISERROR(SEARCH("ALTO",Q7)))</formula>
    </cfRule>
    <cfRule type="containsText" dxfId="64" priority="17" operator="containsText" text="MEDIO">
      <formula>NOT(ISERROR(SEARCH("MEDIO",Q7)))</formula>
    </cfRule>
    <cfRule type="containsText" dxfId="63" priority="18" operator="containsText" text="BASSO">
      <formula>NOT(ISERROR(SEARCH("BASSO",Q7)))</formula>
    </cfRule>
  </conditionalFormatting>
  <conditionalFormatting sqref="Q8">
    <cfRule type="containsText" dxfId="62" priority="13" operator="containsText" text="ALTO">
      <formula>NOT(ISERROR(SEARCH("ALTO",Q8)))</formula>
    </cfRule>
    <cfRule type="containsText" dxfId="61" priority="14" operator="containsText" text="MEDIO">
      <formula>NOT(ISERROR(SEARCH("MEDIO",Q8)))</formula>
    </cfRule>
    <cfRule type="containsText" dxfId="60" priority="15" operator="containsText" text="BASSO">
      <formula>NOT(ISERROR(SEARCH("BASSO",Q8)))</formula>
    </cfRule>
  </conditionalFormatting>
  <conditionalFormatting sqref="Q9">
    <cfRule type="containsText" dxfId="59" priority="10" operator="containsText" text="ALTO">
      <formula>NOT(ISERROR(SEARCH("ALTO",Q9)))</formula>
    </cfRule>
    <cfRule type="containsText" dxfId="58" priority="11" operator="containsText" text="MEDIO">
      <formula>NOT(ISERROR(SEARCH("MEDIO",Q9)))</formula>
    </cfRule>
    <cfRule type="containsText" dxfId="57" priority="12" operator="containsText" text="BASSO">
      <formula>NOT(ISERROR(SEARCH("BASSO",Q9)))</formula>
    </cfRule>
  </conditionalFormatting>
  <conditionalFormatting sqref="Q10">
    <cfRule type="containsText" dxfId="56" priority="7" operator="containsText" text="ALTO">
      <formula>NOT(ISERROR(SEARCH("ALTO",Q10)))</formula>
    </cfRule>
    <cfRule type="containsText" dxfId="55" priority="8" operator="containsText" text="MEDIO">
      <formula>NOT(ISERROR(SEARCH("MEDIO",Q10)))</formula>
    </cfRule>
    <cfRule type="containsText" dxfId="54" priority="9" operator="containsText" text="BASSO">
      <formula>NOT(ISERROR(SEARCH("BASSO",Q10)))</formula>
    </cfRule>
  </conditionalFormatting>
  <conditionalFormatting sqref="Q11">
    <cfRule type="containsText" dxfId="53" priority="4" operator="containsText" text="ALTO">
      <formula>NOT(ISERROR(SEARCH("ALTO",Q11)))</formula>
    </cfRule>
    <cfRule type="containsText" dxfId="52" priority="5" operator="containsText" text="MEDIO">
      <formula>NOT(ISERROR(SEARCH("MEDIO",Q11)))</formula>
    </cfRule>
    <cfRule type="containsText" dxfId="51" priority="6" operator="containsText" text="BASSO">
      <formula>NOT(ISERROR(SEARCH("BASSO",Q11)))</formula>
    </cfRule>
  </conditionalFormatting>
  <dataValidations count="6">
    <dataValidation type="list" allowBlank="1" showInputMessage="1" showErrorMessage="1" sqref="L4:L6" xr:uid="{0A667AA1-670C-46AD-BD74-6711FEB2C478}">
      <formula1>"1,5"</formula1>
    </dataValidation>
    <dataValidation type="list" allowBlank="1" showInputMessage="1" showErrorMessage="1" sqref="E4:E6" xr:uid="{F916E91D-D9E0-4064-BF6B-3422E3570BA7}">
      <formula1>"2,5"</formula1>
    </dataValidation>
    <dataValidation type="list" allowBlank="1" showInputMessage="1" showErrorMessage="1" sqref="D4:D6 G4:H6" xr:uid="{A1A08353-4245-440F-BDA3-CDD0EEE15A32}">
      <formula1>"1,3,5"</formula1>
    </dataValidation>
    <dataValidation type="list" allowBlank="1" showInputMessage="1" showErrorMessage="1" sqref="F4:F6" xr:uid="{22DD0EC6-67D5-4EF8-B7B0-47043C2BF10E}">
      <formula1>"5,3,1"</formula1>
    </dataValidation>
    <dataValidation type="list" allowBlank="1" showInputMessage="1" showErrorMessage="1" sqref="I4:I6 K4:K6 M4:N6" xr:uid="{ED39073D-4426-491B-87E8-A237B42117B4}">
      <formula1>"1,2,3,4,5"</formula1>
    </dataValidation>
    <dataValidation type="list" allowBlank="1" showInputMessage="1" showErrorMessage="1" sqref="R4:Y6" xr:uid="{1D6BB9FC-EA2F-4915-855B-85CD8DED9E49}">
      <formula1>"x"</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17</vt:i4>
      </vt:variant>
    </vt:vector>
  </HeadingPairs>
  <TitlesOfParts>
    <vt:vector size="17" baseType="lpstr">
      <vt:lpstr>tabella</vt:lpstr>
      <vt:lpstr>TABELLA 1 (AREE DI RISCHIO)</vt:lpstr>
      <vt:lpstr>TABELLA 2 (MAPPATURA PROCESSI)</vt:lpstr>
      <vt:lpstr>TABELLA 3 (REGISTRO RISCHI)</vt:lpstr>
      <vt:lpstr>TABELLA 4 (INDENTIFICAZIONE RIS</vt:lpstr>
      <vt:lpstr>CONTROMISURE</vt:lpstr>
      <vt:lpstr>PROCESSI</vt:lpstr>
      <vt:lpstr>AREA 1</vt:lpstr>
      <vt:lpstr>AREA 2</vt:lpstr>
      <vt:lpstr>AREA 3</vt:lpstr>
      <vt:lpstr>AREA 4</vt:lpstr>
      <vt:lpstr>AREA 5</vt:lpstr>
      <vt:lpstr>AREA 6</vt:lpstr>
      <vt:lpstr>AREA 7</vt:lpstr>
      <vt:lpstr>AREA 8</vt:lpstr>
      <vt:lpstr>AREA 9</vt:lpstr>
      <vt:lpstr>AREA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Rasengan</dc:creator>
  <cp:lastModifiedBy>domenico vernucci</cp:lastModifiedBy>
  <dcterms:created xsi:type="dcterms:W3CDTF">2020-09-23T09:07:54Z</dcterms:created>
  <dcterms:modified xsi:type="dcterms:W3CDTF">2021-03-29T14:14:59Z</dcterms:modified>
</cp:coreProperties>
</file>